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Roster" sheetId="2" state="visible" r:id="rId4"/>
    <sheet name="Weekly Quests" sheetId="3" state="visible" r:id="rId5"/>
    <sheet name="Bonus &amp; Special" sheetId="4" state="visible" r:id="rId6"/>
    <sheet name="Leaderboard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<sst xmlns="http://schemas.openxmlformats.org/spreadsheetml/2006/main" count="255" uniqueCount="160">
  <si>
    <t xml:space="preserve">⚔️  SECURITY GUILD — CAMPAIGN TRACKER</t>
  </si>
  <si>
    <t xml:space="preserve">HOW TO USE THIS TRACKER</t>
  </si>
  <si>
    <t xml:space="preserve">This spreadsheet is a lightweight companion to The Security Guild Program Guide.</t>
  </si>
  <si>
    <t xml:space="preserve">Use it to track champion participation across all quests without needing any software.</t>
  </si>
  <si>
    <t xml:space="preserve">SETUP</t>
  </si>
  <si>
    <t xml:space="preserve">1. Go to the Roster tab and enter your champions' names (up to 8).</t>
  </si>
  <si>
    <t xml:space="preserve">2. Names auto-populate across all tracking sheets.</t>
  </si>
  <si>
    <t xml:space="preserve">3. When a champion completes a quest, type an X in their column on that quest's row.</t>
  </si>
  <si>
    <t xml:space="preserve">4. XP totals calculate automatically on the Leaderboard tab.</t>
  </si>
  <si>
    <t xml:space="preserve">WHAT'S TRACKED</t>
  </si>
  <si>
    <t xml:space="preserve">• Weekly Quests — 35 quests across 12 weeks (560 XP)</t>
  </si>
  <si>
    <t xml:space="preserve">• Bonus Side Quests — 22 quests in 4 tiers (475 XP)</t>
  </si>
  <si>
    <t xml:space="preserve">• The Shattered Shield — D&amp;D cybersecurity adventure (75 XP)</t>
  </si>
  <si>
    <t xml:space="preserve">• Total possible XP: 1,110</t>
  </si>
  <si>
    <t xml:space="preserve">COLOR LEGEND</t>
  </si>
  <si>
    <t xml:space="preserve">Yellow cells = editable (enter data here)</t>
  </si>
  <si>
    <t xml:space="preserve">Blue cells = weekly quest rows</t>
  </si>
  <si>
    <t xml:space="preserve">Green cells = Tier 1 bonus quests</t>
  </si>
  <si>
    <t xml:space="preserve">Light blue cells = Tier 2 bonus quests</t>
  </si>
  <si>
    <t xml:space="preserve">Amber cells = Tier 3 bonus quests</t>
  </si>
  <si>
    <t xml:space="preserve">Pink cells = Tier 4 bonus quests</t>
  </si>
  <si>
    <t xml:space="preserve">Purple cells = special events (Shattered Shield)</t>
  </si>
  <si>
    <t xml:space="preserve">TRIAL QUESTS</t>
  </si>
  <si>
    <t xml:space="preserve">Quests marked with ⚠️📞🚪 have companion red team trials that week.</t>
  </si>
  <si>
    <t xml:space="preserve">The GM runs the trial; champions don't know it's coming.</t>
  </si>
  <si>
    <t xml:space="preserve">TIPS</t>
  </si>
  <si>
    <t xml:space="preserve">• Use X for complete. Leave blank for incomplete.</t>
  </si>
  <si>
    <t xml:space="preserve">• The Leaderboard auto-ranks champions by total XP.</t>
  </si>
  <si>
    <t xml:space="preserve">• Print the Weekly Quests tab as a wall chart if you want a physical tracker.</t>
  </si>
  <si>
    <t xml:space="preserve">• This tracker pairs with The Security Guild Program Guide (docx/pdf).</t>
  </si>
  <si>
    <t xml:space="preserve">Created by Liz Gore  •  The CyberBard  •  lizgore.com  •  CC BY 4.0</t>
  </si>
  <si>
    <t xml:space="preserve">⚔️  CHAMPION ROSTER</t>
  </si>
  <si>
    <t xml:space="preserve">#</t>
  </si>
  <si>
    <t xml:space="preserve">Champion Name</t>
  </si>
  <si>
    <t xml:space="preserve">Department / Team</t>
  </si>
  <si>
    <t xml:space="preserve">Start Date</t>
  </si>
  <si>
    <t xml:space="preserve">Notes</t>
  </si>
  <si>
    <t xml:space="preserve">(Example) Alex Rivera</t>
  </si>
  <si>
    <t xml:space="preserve">Finance</t>
  </si>
  <si>
    <t xml:space="preserve">2026-01-06</t>
  </si>
  <si>
    <t xml:space="preserve">⚔️  12-WEEK QUEST CAMPAIGN  •  35 Quests  •  560 XP</t>
  </si>
  <si>
    <t xml:space="preserve">Week</t>
  </si>
  <si>
    <t xml:space="preserve">Quest Name</t>
  </si>
  <si>
    <t xml:space="preserve">Category</t>
  </si>
  <si>
    <t xml:space="preserve">XP</t>
  </si>
  <si>
    <t xml:space="preserve">Trial</t>
  </si>
  <si>
    <t xml:space="preserve">Know the Beacon</t>
  </si>
  <si>
    <t xml:space="preserve">reporting</t>
  </si>
  <si>
    <t xml:space="preserve">The Suspicious Scroll</t>
  </si>
  <si>
    <t xml:space="preserve">Anatomy of a Trap</t>
  </si>
  <si>
    <t xml:space="preserve">social-engineering</t>
  </si>
  <si>
    <t xml:space="preserve">The Crying Wolf Protocol</t>
  </si>
  <si>
    <t xml:space="preserve">The Link Inspector</t>
  </si>
  <si>
    <t xml:space="preserve">Shield Your Scroll</t>
  </si>
  <si>
    <t xml:space="preserve">hygiene</t>
  </si>
  <si>
    <t xml:space="preserve">The Poisoned Scroll Defender</t>
  </si>
  <si>
    <t xml:space="preserve">⚠️ Email</t>
  </si>
  <si>
    <t xml:space="preserve">The Shared Secret</t>
  </si>
  <si>
    <t xml:space="preserve">The Clean Desk Doctrine</t>
  </si>
  <si>
    <t xml:space="preserve">physical-security</t>
  </si>
  <si>
    <t xml:space="preserve">The Gatekeeper's Oath</t>
  </si>
  <si>
    <t xml:space="preserve">The Second Lock</t>
  </si>
  <si>
    <t xml:space="preserve">The False Herald Defender</t>
  </si>
  <si>
    <t xml:space="preserve">📞 Phone</t>
  </si>
  <si>
    <t xml:space="preserve">The Messenger's Duty</t>
  </si>
  <si>
    <t xml:space="preserve">teaching</t>
  </si>
  <si>
    <t xml:space="preserve">The Forged Summons Defender</t>
  </si>
  <si>
    <t xml:space="preserve">The Digital Footprint</t>
  </si>
  <si>
    <t xml:space="preserve">recon</t>
  </si>
  <si>
    <t xml:space="preserve">The Backup Scroll</t>
  </si>
  <si>
    <t xml:space="preserve">The Shadow's Entry Defender</t>
  </si>
  <si>
    <t xml:space="preserve">🚪 Physical</t>
  </si>
  <si>
    <t xml:space="preserve">The Vault Door</t>
  </si>
  <si>
    <t xml:space="preserve">audit</t>
  </si>
  <si>
    <t xml:space="preserve">The Whisper Network</t>
  </si>
  <si>
    <t xml:space="preserve">Voice of the Shapeshifter Defender</t>
  </si>
  <si>
    <t xml:space="preserve">The Verification Ritual</t>
  </si>
  <si>
    <t xml:space="preserve">The Update Scroll</t>
  </si>
  <si>
    <t xml:space="preserve">The Deceiver's Letter Defender</t>
  </si>
  <si>
    <t xml:space="preserve">The Trap Builder</t>
  </si>
  <si>
    <t xml:space="preserve">The Safe Passage</t>
  </si>
  <si>
    <t xml:space="preserve">The Mentor's Path</t>
  </si>
  <si>
    <t xml:space="preserve">The Data Guardian</t>
  </si>
  <si>
    <t xml:space="preserve">The Escape Plan</t>
  </si>
  <si>
    <t xml:space="preserve">incident-response</t>
  </si>
  <si>
    <t xml:space="preserve">The Cursed Artifact Defender</t>
  </si>
  <si>
    <t xml:space="preserve">The Social Engineer's Playbook</t>
  </si>
  <si>
    <t xml:space="preserve">The Guardian's Watch</t>
  </si>
  <si>
    <t xml:space="preserve">The War Council</t>
  </si>
  <si>
    <t xml:space="preserve">The Champion's Brief</t>
  </si>
  <si>
    <t xml:space="preserve">The Legacy Scroll</t>
  </si>
  <si>
    <t xml:space="preserve">The Final Stand</t>
  </si>
  <si>
    <t xml:space="preserve">TOTAL</t>
  </si>
  <si>
    <t xml:space="preserve">🎲  BONUS QUESTS &amp; SPECIAL EVENTS  •  23 Items  •  550 XP</t>
  </si>
  <si>
    <t xml:space="preserve">Tier</t>
  </si>
  <si>
    <t xml:space="preserve">Type</t>
  </si>
  <si>
    <t xml:space="preserve">T1</t>
  </si>
  <si>
    <t xml:space="preserve">The Locksmith</t>
  </si>
  <si>
    <t xml:space="preserve">Quick Wins</t>
  </si>
  <si>
    <t xml:space="preserve">The Imposter's Trail</t>
  </si>
  <si>
    <t xml:space="preserve">The Naming Ritual</t>
  </si>
  <si>
    <t xml:space="preserve">The Passphrase Forge</t>
  </si>
  <si>
    <t xml:space="preserve">The Screenshot Squire</t>
  </si>
  <si>
    <t xml:space="preserve">T2</t>
  </si>
  <si>
    <t xml:space="preserve">The Permission Audit</t>
  </si>
  <si>
    <t xml:space="preserve">Skill Builders</t>
  </si>
  <si>
    <t xml:space="preserve">The Shoulder Shield</t>
  </si>
  <si>
    <t xml:space="preserve">The Phish Whisperer</t>
  </si>
  <si>
    <t xml:space="preserve">The Wi-Fi Warden</t>
  </si>
  <si>
    <t xml:space="preserve">The App Inspector</t>
  </si>
  <si>
    <t xml:space="preserve">The Callback Protocol</t>
  </si>
  <si>
    <t xml:space="preserve">T3</t>
  </si>
  <si>
    <t xml:space="preserve">The Honey Trap Architect</t>
  </si>
  <si>
    <t xml:space="preserve">Advanced Tactics</t>
  </si>
  <si>
    <t xml:space="preserve">The Culture Scout</t>
  </si>
  <si>
    <t xml:space="preserve">The Incident Narrator</t>
  </si>
  <si>
    <t xml:space="preserve">The MFA Missionary</t>
  </si>
  <si>
    <t xml:space="preserve">The Social Engineer's Mirror</t>
  </si>
  <si>
    <t xml:space="preserve">The Vendor Verifier</t>
  </si>
  <si>
    <t xml:space="preserve">T4</t>
  </si>
  <si>
    <t xml:space="preserve">The Defender's Briefing</t>
  </si>
  <si>
    <t xml:space="preserve">Champion Challenges</t>
  </si>
  <si>
    <t xml:space="preserve">The Tabletop Tactician</t>
  </si>
  <si>
    <t xml:space="preserve">The Security Audit</t>
  </si>
  <si>
    <t xml:space="preserve">The Chain of Trust</t>
  </si>
  <si>
    <t xml:space="preserve">The Legacy Builder</t>
  </si>
  <si>
    <t xml:space="preserve">🛡️</t>
  </si>
  <si>
    <t xml:space="preserve">The Shattered Shield (D&amp;D Adventure)</t>
  </si>
  <si>
    <t xml:space="preserve">Special Event</t>
  </si>
  <si>
    <t xml:space="preserve">🏆  LEADERBOARD</t>
  </si>
  <si>
    <t xml:space="preserve">Rank</t>
  </si>
  <si>
    <t xml:space="preserve">Champion</t>
  </si>
  <si>
    <t xml:space="preserve">Weekly XP</t>
  </si>
  <si>
    <t xml:space="preserve">Bonus XP</t>
  </si>
  <si>
    <t xml:space="preserve">Total XP</t>
  </si>
  <si>
    <t xml:space="preserve">% to Champion</t>
  </si>
  <si>
    <t xml:space="preserve">Progress</t>
  </si>
  <si>
    <t xml:space="preserve">Title</t>
  </si>
  <si>
    <t xml:space="preserve">TARGET: 500 XP = Security Champion  |  1,110 XP available (Weekly 560 + Bonus 475 + Shattered Shield 75)  |  Champions pick their own path</t>
  </si>
  <si>
    <t xml:space="preserve">SUGGESTED RANKS (customize these for your organization!)</t>
  </si>
  <si>
    <t xml:space="preserve">XP Threshold</t>
  </si>
  <si>
    <t xml:space="preserve">Description</t>
  </si>
  <si>
    <t xml:space="preserve">0 XP</t>
  </si>
  <si>
    <t xml:space="preserve">Apprentice Defender</t>
  </si>
  <si>
    <t xml:space="preserve">Joined the Guild — the journey begins</t>
  </si>
  <si>
    <t xml:space="preserve">100 XP</t>
  </si>
  <si>
    <t xml:space="preserve">Cyber Squire</t>
  </si>
  <si>
    <t xml:space="preserve">Building awareness — learning to see threats</t>
  </si>
  <si>
    <t xml:space="preserve">200 XP</t>
  </si>
  <si>
    <t xml:space="preserve">Shield Bearer</t>
  </si>
  <si>
    <t xml:space="preserve">Active defender — reporting, verifying, protecting</t>
  </si>
  <si>
    <t xml:space="preserve">300 XP</t>
  </si>
  <si>
    <t xml:space="preserve">Guild Guardian</t>
  </si>
  <si>
    <t xml:space="preserve">Strong foundation — teaches others, thinks like an attacker</t>
  </si>
  <si>
    <t xml:space="preserve">400 XP</t>
  </si>
  <si>
    <t xml:space="preserve">Wardkeeper</t>
  </si>
  <si>
    <t xml:space="preserve">Advanced skills — mentors colleagues, audits systems</t>
  </si>
  <si>
    <t xml:space="preserve">500 XP</t>
  </si>
  <si>
    <t xml:space="preserve">⚔️ Security Champion</t>
  </si>
  <si>
    <t xml:space="preserve">Elite defender — champion of security culture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</si>
</sst>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C3E6B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2C3E6B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C9A227"/>
      <name val="Arial"/>
      <family val="0"/>
      <charset val="1"/>
    </font>
    <font>
      <b val="true"/>
      <sz val="10"/>
      <color rgb="FF8B0000"/>
      <name val="Arial"/>
      <family val="0"/>
      <charset val="1"/>
    </font>
    <font>
      <b val="true"/>
      <sz val="12"/>
      <color rgb="FFC9A227"/>
      <name val="Arial"/>
      <family val="0"/>
      <charset val="1"/>
    </font>
    <font>
      <b val="true"/>
      <sz val="9"/>
      <color rgb="FF6A1B9A"/>
      <name val="Arial"/>
      <family val="0"/>
      <charset val="1"/>
    </font>
    <font>
      <b val="true"/>
      <sz val="14"/>
      <color rgb="FFC9A227"/>
      <name val="Arial"/>
      <family val="0"/>
      <charset val="1"/>
    </font>
    <font>
      <sz val="10"/>
      <color rgb="FFC9A227"/>
      <name val="Courier New"/>
      <family val="0"/>
      <charset val="1"/>
    </font>
    <font>
      <b val="true"/>
      <sz val="11"/>
      <color rgb="FF8B0000"/>
      <name val="Arial"/>
      <family val="0"/>
      <charset val="1"/>
    </font>
    <font>
      <sz val="10"/>
      <color rgb="FF666666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0"/>
        <bgColor rgb="FFFFFFFF"/>
      </patternFill>
    </fill>
    <fill>
      <patternFill patternType="solid">
        <fgColor rgb="FFE3F2FD"/>
        <bgColor rgb="FFE8F5E9"/>
      </patternFill>
    </fill>
    <fill>
      <patternFill patternType="solid">
        <fgColor rgb="FFE8F5E9"/>
        <bgColor rgb="FFF0F0F0"/>
      </patternFill>
    </fill>
    <fill>
      <patternFill patternType="solid">
        <fgColor rgb="FFFFF8E1"/>
        <bgColor rgb="FFFFF3E0"/>
      </patternFill>
    </fill>
    <fill>
      <patternFill patternType="solid">
        <fgColor rgb="FFFFEBEE"/>
        <bgColor rgb="FFFFF3E0"/>
      </patternFill>
    </fill>
    <fill>
      <patternFill patternType="solid">
        <fgColor rgb="FFF3E5F5"/>
        <bgColor rgb="FFFFEBEE"/>
      </patternFill>
    </fill>
    <fill>
      <patternFill patternType="solid">
        <fgColor rgb="FF2C3E6B"/>
        <bgColor rgb="FF333333"/>
      </patternFill>
    </fill>
    <fill>
      <patternFill patternType="solid">
        <fgColor rgb="FFFFF3E0"/>
        <bgColor rgb="FFFFF8E1"/>
      </patternFill>
    </fill>
    <fill>
      <patternFill patternType="solid">
        <fgColor rgb="FFF0F0F0"/>
        <bgColor rgb="FFE8F5E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7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B0000"/>
      <rgbColor rgb="FF008000"/>
      <rgbColor rgb="FF000080"/>
      <rgbColor rgb="FF808000"/>
      <rgbColor rgb="FF6A1B9A"/>
      <rgbColor rgb="FF008080"/>
      <rgbColor rgb="FFCCCCCC"/>
      <rgbColor rgb="FF808080"/>
      <rgbColor rgb="FF9999FF"/>
      <rgbColor rgb="FF993366"/>
      <rgbColor rgb="FFFFF8E1"/>
      <rgbColor rgb="FFE3F2FD"/>
      <rgbColor rgb="FF660066"/>
      <rgbColor rgb="FFFF8080"/>
      <rgbColor rgb="FF0066CC"/>
      <rgbColor rgb="FFF3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F0F0F0"/>
      <rgbColor rgb="FFFFF3E0"/>
      <rgbColor rgb="FFFFFFF0"/>
      <rgbColor rgb="FFFF99CC"/>
      <rgbColor rgb="FFCC99FF"/>
      <rgbColor rgb="FFFFEBEE"/>
      <rgbColor rgb="FF3366FF"/>
      <rgbColor rgb="FF33CCCC"/>
      <rgbColor rgb="FF99CC00"/>
      <rgbColor rgb="FFFFCC00"/>
      <rgbColor rgb="FFC9A227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2C3E6B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E6B"/>
    <pageSetUpPr fitToPage="false"/>
  </sheetPr>
  <dimension ref="A1:A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</row>
    <row r="4" customFormat="false" ht="15" hidden="false" customHeight="false" outlineLevel="0" collapsed="false">
      <c r="A4" s="2" t="s">
        <v>2</v>
      </c>
    </row>
    <row r="5" customFormat="false" ht="15" hidden="false" customHeight="false" outlineLevel="0" collapsed="false">
      <c r="A5" s="2" t="s">
        <v>3</v>
      </c>
    </row>
    <row r="6" customFormat="false" ht="15" hidden="false" customHeight="false" outlineLevel="0" collapsed="false">
      <c r="A6" s="2"/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2" t="s">
        <v>7</v>
      </c>
    </row>
    <row r="11" customFormat="false" ht="15" hidden="false" customHeight="false" outlineLevel="0" collapsed="false">
      <c r="A11" s="2" t="s">
        <v>8</v>
      </c>
    </row>
    <row r="12" customFormat="false" ht="15" hidden="false" customHeight="false" outlineLevel="0" collapsed="false">
      <c r="A12" s="2"/>
    </row>
    <row r="13" customFormat="false" ht="15" hidden="false" customHeight="false" outlineLevel="0" collapsed="false">
      <c r="A13" s="3" t="s">
        <v>9</v>
      </c>
    </row>
    <row r="14" customFormat="false" ht="15" hidden="false" customHeight="false" outlineLevel="0" collapsed="false">
      <c r="A14" s="2" t="s">
        <v>10</v>
      </c>
    </row>
    <row r="15" customFormat="false" ht="15" hidden="false" customHeight="false" outlineLevel="0" collapsed="false">
      <c r="A15" s="2" t="s">
        <v>11</v>
      </c>
    </row>
    <row r="16" customFormat="false" ht="15" hidden="false" customHeight="false" outlineLevel="0" collapsed="false">
      <c r="A16" s="2" t="s">
        <v>12</v>
      </c>
    </row>
    <row r="17" customFormat="false" ht="15" hidden="false" customHeight="false" outlineLevel="0" collapsed="false">
      <c r="A17" s="4" t="s">
        <v>13</v>
      </c>
    </row>
    <row r="18" customFormat="false" ht="15" hidden="false" customHeight="false" outlineLevel="0" collapsed="false">
      <c r="A18" s="2"/>
    </row>
    <row r="19" customFormat="false" ht="15" hidden="false" customHeight="false" outlineLevel="0" collapsed="false">
      <c r="A19" s="3" t="s">
        <v>14</v>
      </c>
    </row>
    <row r="20" customFormat="false" ht="15" hidden="false" customHeight="false" outlineLevel="0" collapsed="false">
      <c r="A20" s="5" t="s">
        <v>15</v>
      </c>
    </row>
    <row r="21" customFormat="false" ht="15" hidden="false" customHeight="false" outlineLevel="0" collapsed="false">
      <c r="A21" s="6" t="s">
        <v>16</v>
      </c>
    </row>
    <row r="22" customFormat="false" ht="15" hidden="false" customHeight="false" outlineLevel="0" collapsed="false">
      <c r="A22" s="7" t="s">
        <v>17</v>
      </c>
    </row>
    <row r="23" customFormat="false" ht="15" hidden="false" customHeight="false" outlineLevel="0" collapsed="false">
      <c r="A23" s="6" t="s">
        <v>18</v>
      </c>
    </row>
    <row r="24" customFormat="false" ht="15" hidden="false" customHeight="false" outlineLevel="0" collapsed="false">
      <c r="A24" s="8" t="s">
        <v>19</v>
      </c>
    </row>
    <row r="25" customFormat="false" ht="15" hidden="false" customHeight="false" outlineLevel="0" collapsed="false">
      <c r="A25" s="9" t="s">
        <v>20</v>
      </c>
    </row>
    <row r="26" customFormat="false" ht="15" hidden="false" customHeight="false" outlineLevel="0" collapsed="false">
      <c r="A26" s="10" t="s">
        <v>21</v>
      </c>
    </row>
    <row r="27" customFormat="false" ht="15" hidden="false" customHeight="false" outlineLevel="0" collapsed="false">
      <c r="A27" s="2"/>
    </row>
    <row r="28" customFormat="false" ht="15" hidden="false" customHeight="false" outlineLevel="0" collapsed="false">
      <c r="A28" s="3" t="s">
        <v>22</v>
      </c>
    </row>
    <row r="29" customFormat="false" ht="15" hidden="false" customHeight="false" outlineLevel="0" collapsed="false">
      <c r="A29" s="2" t="s">
        <v>23</v>
      </c>
    </row>
    <row r="30" customFormat="false" ht="15" hidden="false" customHeight="false" outlineLevel="0" collapsed="false">
      <c r="A30" s="2" t="s">
        <v>24</v>
      </c>
    </row>
    <row r="31" customFormat="false" ht="15" hidden="false" customHeight="false" outlineLevel="0" collapsed="false">
      <c r="A31" s="2"/>
    </row>
    <row r="32" customFormat="false" ht="15" hidden="false" customHeight="false" outlineLevel="0" collapsed="false">
      <c r="A32" s="3" t="s">
        <v>25</v>
      </c>
    </row>
    <row r="33" customFormat="false" ht="15" hidden="false" customHeight="false" outlineLevel="0" collapsed="false">
      <c r="A33" s="2" t="s">
        <v>26</v>
      </c>
    </row>
    <row r="34" customFormat="false" ht="15" hidden="false" customHeight="false" outlineLevel="0" collapsed="false">
      <c r="A34" s="2" t="s">
        <v>27</v>
      </c>
    </row>
    <row r="35" customFormat="false" ht="15" hidden="false" customHeight="false" outlineLevel="0" collapsed="false">
      <c r="A35" s="2" t="s">
        <v>28</v>
      </c>
    </row>
    <row r="36" customFormat="false" ht="15" hidden="false" customHeight="false" outlineLevel="0" collapsed="false">
      <c r="A36" s="2" t="s">
        <v>29</v>
      </c>
    </row>
    <row r="37" customFormat="false" ht="15" hidden="false" customHeight="false" outlineLevel="0" collapsed="false">
      <c r="A37" s="2"/>
    </row>
    <row r="38" customFormat="false" ht="15" hidden="false" customHeight="false" outlineLevel="0" collapsed="false">
      <c r="A38" s="11" t="s">
        <v>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A227"/>
    <pageSetUpPr fitToPage="false"/>
  </sheetPr>
  <dimension ref="A1:E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5"/>
    <col collapsed="false" customWidth="true" hidden="false" outlineLevel="0" max="3" min="3" style="0" width="30"/>
    <col collapsed="false" customWidth="true" hidden="false" outlineLevel="0" max="4" min="4" style="0" width="20"/>
    <col collapsed="false" customWidth="true" hidden="false" outlineLevel="0" max="5" min="5" style="0" width="35"/>
  </cols>
  <sheetData>
    <row r="1" customFormat="false" ht="19.7" hidden="false" customHeight="false" outlineLevel="0" collapsed="false">
      <c r="A1" s="12" t="s">
        <v>31</v>
      </c>
      <c r="B1" s="12"/>
      <c r="C1" s="12"/>
      <c r="D1" s="12"/>
      <c r="E1" s="12"/>
    </row>
    <row r="3" customFormat="false" ht="15" hidden="false" customHeight="false" outlineLevel="0" collapsed="false">
      <c r="A3" s="13" t="s">
        <v>32</v>
      </c>
      <c r="B3" s="13" t="s">
        <v>33</v>
      </c>
      <c r="C3" s="13" t="s">
        <v>34</v>
      </c>
      <c r="D3" s="13" t="s">
        <v>35</v>
      </c>
      <c r="E3" s="13" t="s">
        <v>36</v>
      </c>
    </row>
    <row r="4" customFormat="false" ht="15" hidden="false" customHeight="false" outlineLevel="0" collapsed="false">
      <c r="A4" s="14" t="n">
        <v>1</v>
      </c>
      <c r="B4" s="15" t="s">
        <v>37</v>
      </c>
      <c r="C4" s="15" t="s">
        <v>38</v>
      </c>
      <c r="D4" s="15" t="s">
        <v>39</v>
      </c>
      <c r="E4" s="16"/>
    </row>
    <row r="5" customFormat="false" ht="15" hidden="false" customHeight="false" outlineLevel="0" collapsed="false">
      <c r="A5" s="14" t="n">
        <v>2</v>
      </c>
      <c r="B5" s="16"/>
      <c r="C5" s="16"/>
      <c r="D5" s="16"/>
      <c r="E5" s="16"/>
    </row>
    <row r="6" customFormat="false" ht="15" hidden="false" customHeight="false" outlineLevel="0" collapsed="false">
      <c r="A6" s="14" t="n">
        <v>3</v>
      </c>
      <c r="B6" s="16"/>
      <c r="C6" s="16"/>
      <c r="D6" s="16"/>
      <c r="E6" s="16"/>
    </row>
    <row r="7" customFormat="false" ht="15" hidden="false" customHeight="false" outlineLevel="0" collapsed="false">
      <c r="A7" s="14" t="n">
        <v>4</v>
      </c>
      <c r="B7" s="16"/>
      <c r="C7" s="16"/>
      <c r="D7" s="16"/>
      <c r="E7" s="16"/>
    </row>
    <row r="8" customFormat="false" ht="15" hidden="false" customHeight="false" outlineLevel="0" collapsed="false">
      <c r="A8" s="14" t="n">
        <v>5</v>
      </c>
      <c r="B8" s="16"/>
      <c r="C8" s="16"/>
      <c r="D8" s="16"/>
      <c r="E8" s="16"/>
    </row>
    <row r="9" customFormat="false" ht="15" hidden="false" customHeight="false" outlineLevel="0" collapsed="false">
      <c r="A9" s="14" t="n">
        <v>6</v>
      </c>
      <c r="B9" s="16"/>
      <c r="C9" s="16"/>
      <c r="D9" s="16"/>
      <c r="E9" s="16"/>
    </row>
    <row r="10" customFormat="false" ht="15" hidden="false" customHeight="false" outlineLevel="0" collapsed="false">
      <c r="A10" s="14" t="n">
        <v>7</v>
      </c>
      <c r="B10" s="16"/>
      <c r="C10" s="16"/>
      <c r="D10" s="16"/>
      <c r="E10" s="16"/>
    </row>
    <row r="11" customFormat="false" ht="15" hidden="false" customHeight="false" outlineLevel="0" collapsed="false">
      <c r="A11" s="14" t="n">
        <v>8</v>
      </c>
      <c r="B11" s="16"/>
      <c r="C11" s="16"/>
      <c r="D11" s="16"/>
      <c r="E11" s="16"/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E6B"/>
    <pageSetUpPr fitToPage="false"/>
  </sheetPr>
  <dimension ref="A1:M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5" ySplit="3" topLeftCell="F4" activePane="bottomRight" state="frozen"/>
      <selection pane="topLeft" activeCell="A1" activeCellId="0" sqref="A1"/>
      <selection pane="topRight" activeCell="F1" activeCellId="0" sqref="F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6"/>
    <col collapsed="false" customWidth="true" hidden="false" outlineLevel="0" max="5" min="5" style="0" width="8"/>
    <col collapsed="false" customWidth="true" hidden="false" outlineLevel="0" max="13" min="6" style="0" width="14"/>
  </cols>
  <sheetData>
    <row r="1" customFormat="false" ht="19.7" hidden="false" customHeight="false" outlineLevel="0" collapsed="false">
      <c r="A1" s="12" t="s">
        <v>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3" customFormat="false" ht="26.85" hidden="false" customHeight="false" outlineLevel="0" collapsed="false">
      <c r="A3" s="13" t="s">
        <v>41</v>
      </c>
      <c r="B3" s="13" t="s">
        <v>42</v>
      </c>
      <c r="C3" s="13" t="s">
        <v>43</v>
      </c>
      <c r="D3" s="13" t="s">
        <v>44</v>
      </c>
      <c r="E3" s="13" t="s">
        <v>45</v>
      </c>
      <c r="F3" s="13" t="str">
        <f aca="false">IF(Roster!B4&lt;&gt;"",Roster!B4,"Champion 1")</f>
        <v>(Example) Alex Rivera</v>
      </c>
      <c r="G3" s="13" t="str">
        <f aca="false">IF(Roster!B5&lt;&gt;"",Roster!B5,"Champion 2")</f>
        <v>Champion 2</v>
      </c>
      <c r="H3" s="13" t="str">
        <f aca="false">IF(Roster!B6&lt;&gt;"",Roster!B6,"Champion 3")</f>
        <v>Champion 3</v>
      </c>
      <c r="I3" s="13" t="str">
        <f aca="false">IF(Roster!B7&lt;&gt;"",Roster!B7,"Champion 4")</f>
        <v>Champion 4</v>
      </c>
      <c r="J3" s="13" t="str">
        <f aca="false">IF(Roster!B8&lt;&gt;"",Roster!B8,"Champion 5")</f>
        <v>Champion 5</v>
      </c>
      <c r="K3" s="13" t="str">
        <f aca="false">IF(Roster!B9&lt;&gt;"",Roster!B9,"Champion 6")</f>
        <v>Champion 6</v>
      </c>
      <c r="L3" s="13" t="str">
        <f aca="false">IF(Roster!B10&lt;&gt;"",Roster!B10,"Champion 7")</f>
        <v>Champion 7</v>
      </c>
      <c r="M3" s="13" t="str">
        <f aca="false">IF(Roster!B11&lt;&gt;"",Roster!B11,"Champion 8")</f>
        <v>Champion 8</v>
      </c>
    </row>
    <row r="4" customFormat="false" ht="15" hidden="false" customHeight="false" outlineLevel="0" collapsed="false">
      <c r="A4" s="17" t="n">
        <v>1</v>
      </c>
      <c r="B4" s="18" t="s">
        <v>46</v>
      </c>
      <c r="C4" s="19" t="s">
        <v>47</v>
      </c>
      <c r="D4" s="20" t="n">
        <v>10</v>
      </c>
      <c r="E4" s="21"/>
      <c r="F4" s="22"/>
      <c r="G4" s="22"/>
      <c r="H4" s="22"/>
      <c r="I4" s="22"/>
      <c r="J4" s="22"/>
      <c r="K4" s="22"/>
      <c r="L4" s="22"/>
      <c r="M4" s="22"/>
    </row>
    <row r="5" customFormat="false" ht="15" hidden="false" customHeight="false" outlineLevel="0" collapsed="false">
      <c r="A5" s="17" t="n">
        <v>1</v>
      </c>
      <c r="B5" s="18" t="s">
        <v>48</v>
      </c>
      <c r="C5" s="19" t="s">
        <v>47</v>
      </c>
      <c r="D5" s="20" t="n">
        <v>15</v>
      </c>
      <c r="E5" s="21"/>
      <c r="F5" s="22"/>
      <c r="G5" s="22"/>
      <c r="H5" s="22"/>
      <c r="I5" s="22"/>
      <c r="J5" s="22"/>
      <c r="K5" s="22"/>
      <c r="L5" s="22"/>
      <c r="M5" s="22"/>
    </row>
    <row r="6" customFormat="false" ht="15" hidden="false" customHeight="false" outlineLevel="0" collapsed="false">
      <c r="A6" s="17" t="n">
        <v>1</v>
      </c>
      <c r="B6" s="18" t="s">
        <v>49</v>
      </c>
      <c r="C6" s="19" t="s">
        <v>50</v>
      </c>
      <c r="D6" s="20" t="n">
        <v>20</v>
      </c>
      <c r="E6" s="21"/>
      <c r="F6" s="22"/>
      <c r="G6" s="22"/>
      <c r="H6" s="22"/>
      <c r="I6" s="22"/>
      <c r="J6" s="22"/>
      <c r="K6" s="22"/>
      <c r="L6" s="22"/>
      <c r="M6" s="22"/>
    </row>
    <row r="7" customFormat="false" ht="15" hidden="false" customHeight="false" outlineLevel="0" collapsed="false">
      <c r="A7" s="17" t="n">
        <v>1</v>
      </c>
      <c r="B7" s="18" t="s">
        <v>51</v>
      </c>
      <c r="C7" s="19" t="s">
        <v>47</v>
      </c>
      <c r="D7" s="20" t="n">
        <v>10</v>
      </c>
      <c r="E7" s="21"/>
      <c r="F7" s="22"/>
      <c r="G7" s="22"/>
      <c r="H7" s="22"/>
      <c r="I7" s="22"/>
      <c r="J7" s="22"/>
      <c r="K7" s="22"/>
      <c r="L7" s="22"/>
      <c r="M7" s="22"/>
    </row>
    <row r="8" customFormat="false" ht="15" hidden="false" customHeight="false" outlineLevel="0" collapsed="false">
      <c r="A8" s="17" t="n">
        <v>2</v>
      </c>
      <c r="B8" s="18" t="s">
        <v>52</v>
      </c>
      <c r="C8" s="19" t="s">
        <v>50</v>
      </c>
      <c r="D8" s="20" t="n">
        <v>15</v>
      </c>
      <c r="E8" s="21"/>
      <c r="F8" s="22"/>
      <c r="G8" s="22"/>
      <c r="H8" s="22"/>
      <c r="I8" s="22"/>
      <c r="J8" s="22"/>
      <c r="K8" s="22"/>
      <c r="L8" s="22"/>
      <c r="M8" s="22"/>
    </row>
    <row r="9" customFormat="false" ht="15" hidden="false" customHeight="false" outlineLevel="0" collapsed="false">
      <c r="A9" s="17" t="n">
        <v>2</v>
      </c>
      <c r="B9" s="18" t="s">
        <v>53</v>
      </c>
      <c r="C9" s="19" t="s">
        <v>54</v>
      </c>
      <c r="D9" s="20" t="n">
        <v>10</v>
      </c>
      <c r="E9" s="21"/>
      <c r="F9" s="22"/>
      <c r="G9" s="22"/>
      <c r="H9" s="22"/>
      <c r="I9" s="22"/>
      <c r="J9" s="22"/>
      <c r="K9" s="22"/>
      <c r="L9" s="22"/>
      <c r="M9" s="22"/>
    </row>
    <row r="10" customFormat="false" ht="15" hidden="false" customHeight="false" outlineLevel="0" collapsed="false">
      <c r="A10" s="17" t="n">
        <v>2</v>
      </c>
      <c r="B10" s="18" t="s">
        <v>55</v>
      </c>
      <c r="C10" s="19" t="s">
        <v>50</v>
      </c>
      <c r="D10" s="20" t="n">
        <v>15</v>
      </c>
      <c r="E10" s="23" t="s">
        <v>56</v>
      </c>
      <c r="F10" s="22"/>
      <c r="G10" s="22"/>
      <c r="H10" s="22"/>
      <c r="I10" s="22"/>
      <c r="J10" s="22"/>
      <c r="K10" s="22"/>
      <c r="L10" s="22"/>
      <c r="M10" s="22"/>
    </row>
    <row r="11" customFormat="false" ht="15" hidden="false" customHeight="false" outlineLevel="0" collapsed="false">
      <c r="A11" s="17" t="n">
        <v>3</v>
      </c>
      <c r="B11" s="18" t="s">
        <v>57</v>
      </c>
      <c r="C11" s="19" t="s">
        <v>54</v>
      </c>
      <c r="D11" s="20" t="n">
        <v>15</v>
      </c>
      <c r="E11" s="21"/>
      <c r="F11" s="22"/>
      <c r="G11" s="22"/>
      <c r="H11" s="22"/>
      <c r="I11" s="22"/>
      <c r="J11" s="22"/>
      <c r="K11" s="22"/>
      <c r="L11" s="22"/>
      <c r="M11" s="22"/>
    </row>
    <row r="12" customFormat="false" ht="15" hidden="false" customHeight="false" outlineLevel="0" collapsed="false">
      <c r="A12" s="17" t="n">
        <v>3</v>
      </c>
      <c r="B12" s="18" t="s">
        <v>58</v>
      </c>
      <c r="C12" s="19" t="s">
        <v>59</v>
      </c>
      <c r="D12" s="20" t="n">
        <v>10</v>
      </c>
      <c r="E12" s="21"/>
      <c r="F12" s="22"/>
      <c r="G12" s="22"/>
      <c r="H12" s="22"/>
      <c r="I12" s="22"/>
      <c r="J12" s="22"/>
      <c r="K12" s="22"/>
      <c r="L12" s="22"/>
      <c r="M12" s="22"/>
    </row>
    <row r="13" customFormat="false" ht="15" hidden="false" customHeight="false" outlineLevel="0" collapsed="false">
      <c r="A13" s="17" t="n">
        <v>3</v>
      </c>
      <c r="B13" s="18" t="s">
        <v>60</v>
      </c>
      <c r="C13" s="19" t="s">
        <v>54</v>
      </c>
      <c r="D13" s="20" t="n">
        <v>15</v>
      </c>
      <c r="E13" s="21"/>
      <c r="F13" s="22"/>
      <c r="G13" s="22"/>
      <c r="H13" s="22"/>
      <c r="I13" s="22"/>
      <c r="J13" s="22"/>
      <c r="K13" s="22"/>
      <c r="L13" s="22"/>
      <c r="M13" s="22"/>
    </row>
    <row r="14" customFormat="false" ht="15" hidden="false" customHeight="false" outlineLevel="0" collapsed="false">
      <c r="A14" s="17" t="n">
        <v>4</v>
      </c>
      <c r="B14" s="18" t="s">
        <v>61</v>
      </c>
      <c r="C14" s="19" t="s">
        <v>54</v>
      </c>
      <c r="D14" s="20" t="n">
        <v>20</v>
      </c>
      <c r="E14" s="21"/>
      <c r="F14" s="22"/>
      <c r="G14" s="22"/>
      <c r="H14" s="22"/>
      <c r="I14" s="22"/>
      <c r="J14" s="22"/>
      <c r="K14" s="22"/>
      <c r="L14" s="22"/>
      <c r="M14" s="22"/>
    </row>
    <row r="15" customFormat="false" ht="23.85" hidden="false" customHeight="false" outlineLevel="0" collapsed="false">
      <c r="A15" s="17" t="n">
        <v>4</v>
      </c>
      <c r="B15" s="18" t="s">
        <v>62</v>
      </c>
      <c r="C15" s="19" t="s">
        <v>50</v>
      </c>
      <c r="D15" s="20" t="n">
        <v>10</v>
      </c>
      <c r="E15" s="23" t="s">
        <v>63</v>
      </c>
      <c r="F15" s="22"/>
      <c r="G15" s="22"/>
      <c r="H15" s="22"/>
      <c r="I15" s="22"/>
      <c r="J15" s="22"/>
      <c r="K15" s="22"/>
      <c r="L15" s="22"/>
      <c r="M15" s="22"/>
    </row>
    <row r="16" customFormat="false" ht="15" hidden="false" customHeight="false" outlineLevel="0" collapsed="false">
      <c r="A16" s="17" t="n">
        <v>4</v>
      </c>
      <c r="B16" s="18" t="s">
        <v>64</v>
      </c>
      <c r="C16" s="19" t="s">
        <v>65</v>
      </c>
      <c r="D16" s="20" t="n">
        <v>10</v>
      </c>
      <c r="E16" s="21"/>
      <c r="F16" s="22"/>
      <c r="G16" s="22"/>
      <c r="H16" s="22"/>
      <c r="I16" s="22"/>
      <c r="J16" s="22"/>
      <c r="K16" s="22"/>
      <c r="L16" s="22"/>
      <c r="M16" s="22"/>
    </row>
    <row r="17" customFormat="false" ht="15" hidden="false" customHeight="false" outlineLevel="0" collapsed="false">
      <c r="A17" s="17" t="n">
        <v>5</v>
      </c>
      <c r="B17" s="18" t="s">
        <v>66</v>
      </c>
      <c r="C17" s="19" t="s">
        <v>50</v>
      </c>
      <c r="D17" s="20" t="n">
        <v>15</v>
      </c>
      <c r="E17" s="23" t="s">
        <v>56</v>
      </c>
      <c r="F17" s="22"/>
      <c r="G17" s="22"/>
      <c r="H17" s="22"/>
      <c r="I17" s="22"/>
      <c r="J17" s="22"/>
      <c r="K17" s="22"/>
      <c r="L17" s="22"/>
      <c r="M17" s="22"/>
    </row>
    <row r="18" customFormat="false" ht="15" hidden="false" customHeight="false" outlineLevel="0" collapsed="false">
      <c r="A18" s="17" t="n">
        <v>5</v>
      </c>
      <c r="B18" s="18" t="s">
        <v>67</v>
      </c>
      <c r="C18" s="19" t="s">
        <v>68</v>
      </c>
      <c r="D18" s="20" t="n">
        <v>15</v>
      </c>
      <c r="E18" s="21"/>
      <c r="F18" s="22"/>
      <c r="G18" s="22"/>
      <c r="H18" s="22"/>
      <c r="I18" s="22"/>
      <c r="J18" s="22"/>
      <c r="K18" s="22"/>
      <c r="L18" s="22"/>
      <c r="M18" s="22"/>
    </row>
    <row r="19" customFormat="false" ht="15" hidden="false" customHeight="false" outlineLevel="0" collapsed="false">
      <c r="A19" s="17" t="n">
        <v>5</v>
      </c>
      <c r="B19" s="18" t="s">
        <v>69</v>
      </c>
      <c r="C19" s="19" t="s">
        <v>54</v>
      </c>
      <c r="D19" s="20" t="n">
        <v>15</v>
      </c>
      <c r="E19" s="21"/>
      <c r="F19" s="22"/>
      <c r="G19" s="22"/>
      <c r="H19" s="22"/>
      <c r="I19" s="22"/>
      <c r="J19" s="22"/>
      <c r="K19" s="22"/>
      <c r="L19" s="22"/>
      <c r="M19" s="22"/>
    </row>
    <row r="20" customFormat="false" ht="23.85" hidden="false" customHeight="false" outlineLevel="0" collapsed="false">
      <c r="A20" s="17" t="n">
        <v>6</v>
      </c>
      <c r="B20" s="18" t="s">
        <v>70</v>
      </c>
      <c r="C20" s="19" t="s">
        <v>59</v>
      </c>
      <c r="D20" s="20" t="n">
        <v>15</v>
      </c>
      <c r="E20" s="23" t="s">
        <v>71</v>
      </c>
      <c r="F20" s="22"/>
      <c r="G20" s="22"/>
      <c r="H20" s="22"/>
      <c r="I20" s="22"/>
      <c r="J20" s="22"/>
      <c r="K20" s="22"/>
      <c r="L20" s="22"/>
      <c r="M20" s="22"/>
    </row>
    <row r="21" customFormat="false" ht="15" hidden="false" customHeight="false" outlineLevel="0" collapsed="false">
      <c r="A21" s="17" t="n">
        <v>6</v>
      </c>
      <c r="B21" s="18" t="s">
        <v>72</v>
      </c>
      <c r="C21" s="19" t="s">
        <v>73</v>
      </c>
      <c r="D21" s="20" t="n">
        <v>15</v>
      </c>
      <c r="E21" s="21"/>
      <c r="F21" s="22"/>
      <c r="G21" s="22"/>
      <c r="H21" s="22"/>
      <c r="I21" s="22"/>
      <c r="J21" s="22"/>
      <c r="K21" s="22"/>
      <c r="L21" s="22"/>
      <c r="M21" s="22"/>
    </row>
    <row r="22" customFormat="false" ht="15" hidden="false" customHeight="false" outlineLevel="0" collapsed="false">
      <c r="A22" s="17" t="n">
        <v>6</v>
      </c>
      <c r="B22" s="18" t="s">
        <v>74</v>
      </c>
      <c r="C22" s="19" t="s">
        <v>65</v>
      </c>
      <c r="D22" s="20" t="n">
        <v>15</v>
      </c>
      <c r="E22" s="21"/>
      <c r="F22" s="22"/>
      <c r="G22" s="22"/>
      <c r="H22" s="22"/>
      <c r="I22" s="22"/>
      <c r="J22" s="22"/>
      <c r="K22" s="22"/>
      <c r="L22" s="22"/>
      <c r="M22" s="22"/>
    </row>
    <row r="23" customFormat="false" ht="23.85" hidden="false" customHeight="false" outlineLevel="0" collapsed="false">
      <c r="A23" s="17" t="n">
        <v>7</v>
      </c>
      <c r="B23" s="18" t="s">
        <v>75</v>
      </c>
      <c r="C23" s="19" t="s">
        <v>50</v>
      </c>
      <c r="D23" s="20" t="n">
        <v>15</v>
      </c>
      <c r="E23" s="23" t="s">
        <v>63</v>
      </c>
      <c r="F23" s="22"/>
      <c r="G23" s="22"/>
      <c r="H23" s="22"/>
      <c r="I23" s="22"/>
      <c r="J23" s="22"/>
      <c r="K23" s="22"/>
      <c r="L23" s="22"/>
      <c r="M23" s="22"/>
    </row>
    <row r="24" customFormat="false" ht="15" hidden="false" customHeight="false" outlineLevel="0" collapsed="false">
      <c r="A24" s="17" t="n">
        <v>7</v>
      </c>
      <c r="B24" s="18" t="s">
        <v>76</v>
      </c>
      <c r="C24" s="19" t="s">
        <v>50</v>
      </c>
      <c r="D24" s="20" t="n">
        <v>20</v>
      </c>
      <c r="E24" s="21"/>
      <c r="F24" s="22"/>
      <c r="G24" s="22"/>
      <c r="H24" s="22"/>
      <c r="I24" s="22"/>
      <c r="J24" s="22"/>
      <c r="K24" s="22"/>
      <c r="L24" s="22"/>
      <c r="M24" s="22"/>
    </row>
    <row r="25" customFormat="false" ht="15" hidden="false" customHeight="false" outlineLevel="0" collapsed="false">
      <c r="A25" s="17" t="n">
        <v>7</v>
      </c>
      <c r="B25" s="18" t="s">
        <v>77</v>
      </c>
      <c r="C25" s="19" t="s">
        <v>54</v>
      </c>
      <c r="D25" s="20" t="n">
        <v>15</v>
      </c>
      <c r="E25" s="21"/>
      <c r="F25" s="22"/>
      <c r="G25" s="22"/>
      <c r="H25" s="22"/>
      <c r="I25" s="22"/>
      <c r="J25" s="22"/>
      <c r="K25" s="22"/>
      <c r="L25" s="22"/>
      <c r="M25" s="22"/>
    </row>
    <row r="26" customFormat="false" ht="15" hidden="false" customHeight="false" outlineLevel="0" collapsed="false">
      <c r="A26" s="17" t="n">
        <v>8</v>
      </c>
      <c r="B26" s="18" t="s">
        <v>78</v>
      </c>
      <c r="C26" s="19" t="s">
        <v>50</v>
      </c>
      <c r="D26" s="20" t="n">
        <v>20</v>
      </c>
      <c r="E26" s="23" t="s">
        <v>56</v>
      </c>
      <c r="F26" s="22"/>
      <c r="G26" s="22"/>
      <c r="H26" s="22"/>
      <c r="I26" s="22"/>
      <c r="J26" s="22"/>
      <c r="K26" s="22"/>
      <c r="L26" s="22"/>
      <c r="M26" s="22"/>
    </row>
    <row r="27" customFormat="false" ht="15" hidden="false" customHeight="false" outlineLevel="0" collapsed="false">
      <c r="A27" s="17" t="n">
        <v>8</v>
      </c>
      <c r="B27" s="18" t="s">
        <v>79</v>
      </c>
      <c r="C27" s="19" t="s">
        <v>50</v>
      </c>
      <c r="D27" s="20" t="n">
        <v>20</v>
      </c>
      <c r="E27" s="21"/>
      <c r="F27" s="22"/>
      <c r="G27" s="22"/>
      <c r="H27" s="22"/>
      <c r="I27" s="22"/>
      <c r="J27" s="22"/>
      <c r="K27" s="22"/>
      <c r="L27" s="22"/>
      <c r="M27" s="22"/>
    </row>
    <row r="28" customFormat="false" ht="15" hidden="false" customHeight="false" outlineLevel="0" collapsed="false">
      <c r="A28" s="17" t="n">
        <v>8</v>
      </c>
      <c r="B28" s="18" t="s">
        <v>80</v>
      </c>
      <c r="C28" s="19" t="s">
        <v>54</v>
      </c>
      <c r="D28" s="20" t="n">
        <v>10</v>
      </c>
      <c r="E28" s="21"/>
      <c r="F28" s="22"/>
      <c r="G28" s="22"/>
      <c r="H28" s="22"/>
      <c r="I28" s="22"/>
      <c r="J28" s="22"/>
      <c r="K28" s="22"/>
      <c r="L28" s="22"/>
      <c r="M28" s="22"/>
    </row>
    <row r="29" customFormat="false" ht="15" hidden="false" customHeight="false" outlineLevel="0" collapsed="false">
      <c r="A29" s="17" t="n">
        <v>9</v>
      </c>
      <c r="B29" s="18" t="s">
        <v>81</v>
      </c>
      <c r="C29" s="19" t="s">
        <v>65</v>
      </c>
      <c r="D29" s="20" t="n">
        <v>25</v>
      </c>
      <c r="E29" s="21"/>
      <c r="F29" s="22"/>
      <c r="G29" s="22"/>
      <c r="H29" s="22"/>
      <c r="I29" s="22"/>
      <c r="J29" s="22"/>
      <c r="K29" s="22"/>
      <c r="L29" s="22"/>
      <c r="M29" s="22"/>
    </row>
    <row r="30" customFormat="false" ht="15" hidden="false" customHeight="false" outlineLevel="0" collapsed="false">
      <c r="A30" s="17" t="n">
        <v>9</v>
      </c>
      <c r="B30" s="18" t="s">
        <v>82</v>
      </c>
      <c r="C30" s="19" t="s">
        <v>73</v>
      </c>
      <c r="D30" s="20" t="n">
        <v>15</v>
      </c>
      <c r="E30" s="21"/>
      <c r="F30" s="22"/>
      <c r="G30" s="22"/>
      <c r="H30" s="22"/>
      <c r="I30" s="22"/>
      <c r="J30" s="22"/>
      <c r="K30" s="22"/>
      <c r="L30" s="22"/>
      <c r="M30" s="22"/>
    </row>
    <row r="31" customFormat="false" ht="15" hidden="false" customHeight="false" outlineLevel="0" collapsed="false">
      <c r="A31" s="17" t="n">
        <v>9</v>
      </c>
      <c r="B31" s="18" t="s">
        <v>83</v>
      </c>
      <c r="C31" s="19" t="s">
        <v>84</v>
      </c>
      <c r="D31" s="20" t="n">
        <v>10</v>
      </c>
      <c r="E31" s="21"/>
      <c r="F31" s="22"/>
      <c r="G31" s="22"/>
      <c r="H31" s="22"/>
      <c r="I31" s="22"/>
      <c r="J31" s="22"/>
      <c r="K31" s="22"/>
      <c r="L31" s="22"/>
      <c r="M31" s="22"/>
    </row>
    <row r="32" customFormat="false" ht="23.85" hidden="false" customHeight="false" outlineLevel="0" collapsed="false">
      <c r="A32" s="17" t="n">
        <v>10</v>
      </c>
      <c r="B32" s="18" t="s">
        <v>85</v>
      </c>
      <c r="C32" s="19" t="s">
        <v>59</v>
      </c>
      <c r="D32" s="20" t="n">
        <v>15</v>
      </c>
      <c r="E32" s="23" t="s">
        <v>71</v>
      </c>
      <c r="F32" s="22"/>
      <c r="G32" s="22"/>
      <c r="H32" s="22"/>
      <c r="I32" s="22"/>
      <c r="J32" s="22"/>
      <c r="K32" s="22"/>
      <c r="L32" s="22"/>
      <c r="M32" s="22"/>
    </row>
    <row r="33" customFormat="false" ht="15" hidden="false" customHeight="false" outlineLevel="0" collapsed="false">
      <c r="A33" s="17" t="n">
        <v>10</v>
      </c>
      <c r="B33" s="18" t="s">
        <v>86</v>
      </c>
      <c r="C33" s="19" t="s">
        <v>50</v>
      </c>
      <c r="D33" s="20" t="n">
        <v>20</v>
      </c>
      <c r="E33" s="21"/>
      <c r="F33" s="22"/>
      <c r="G33" s="22"/>
      <c r="H33" s="22"/>
      <c r="I33" s="22"/>
      <c r="J33" s="22"/>
      <c r="K33" s="22"/>
      <c r="L33" s="22"/>
      <c r="M33" s="22"/>
    </row>
    <row r="34" customFormat="false" ht="15" hidden="false" customHeight="false" outlineLevel="0" collapsed="false">
      <c r="A34" s="17" t="n">
        <v>10</v>
      </c>
      <c r="B34" s="18" t="s">
        <v>87</v>
      </c>
      <c r="C34" s="19" t="s">
        <v>47</v>
      </c>
      <c r="D34" s="20" t="n">
        <v>15</v>
      </c>
      <c r="E34" s="21"/>
      <c r="F34" s="22"/>
      <c r="G34" s="22"/>
      <c r="H34" s="22"/>
      <c r="I34" s="22"/>
      <c r="J34" s="22"/>
      <c r="K34" s="22"/>
      <c r="L34" s="22"/>
      <c r="M34" s="22"/>
    </row>
    <row r="35" customFormat="false" ht="15" hidden="false" customHeight="false" outlineLevel="0" collapsed="false">
      <c r="A35" s="17" t="n">
        <v>11</v>
      </c>
      <c r="B35" s="18" t="s">
        <v>88</v>
      </c>
      <c r="C35" s="19" t="s">
        <v>84</v>
      </c>
      <c r="D35" s="20" t="n">
        <v>20</v>
      </c>
      <c r="E35" s="21"/>
      <c r="F35" s="22"/>
      <c r="G35" s="22"/>
      <c r="H35" s="22"/>
      <c r="I35" s="22"/>
      <c r="J35" s="22"/>
      <c r="K35" s="22"/>
      <c r="L35" s="22"/>
      <c r="M35" s="22"/>
    </row>
    <row r="36" customFormat="false" ht="15" hidden="false" customHeight="false" outlineLevel="0" collapsed="false">
      <c r="A36" s="17" t="n">
        <v>11</v>
      </c>
      <c r="B36" s="18" t="s">
        <v>89</v>
      </c>
      <c r="C36" s="19" t="s">
        <v>84</v>
      </c>
      <c r="D36" s="20" t="n">
        <v>15</v>
      </c>
      <c r="E36" s="21"/>
      <c r="F36" s="22"/>
      <c r="G36" s="22"/>
      <c r="H36" s="22"/>
      <c r="I36" s="22"/>
      <c r="J36" s="22"/>
      <c r="K36" s="22"/>
      <c r="L36" s="22"/>
      <c r="M36" s="22"/>
    </row>
    <row r="37" customFormat="false" ht="15" hidden="false" customHeight="false" outlineLevel="0" collapsed="false">
      <c r="A37" s="17" t="n">
        <v>11</v>
      </c>
      <c r="B37" s="18" t="s">
        <v>90</v>
      </c>
      <c r="C37" s="19" t="s">
        <v>65</v>
      </c>
      <c r="D37" s="20" t="n">
        <v>10</v>
      </c>
      <c r="E37" s="21"/>
      <c r="F37" s="22"/>
      <c r="G37" s="22"/>
      <c r="H37" s="22"/>
      <c r="I37" s="22"/>
      <c r="J37" s="22"/>
      <c r="K37" s="22"/>
      <c r="L37" s="22"/>
      <c r="M37" s="22"/>
    </row>
    <row r="38" customFormat="false" ht="15" hidden="false" customHeight="false" outlineLevel="0" collapsed="false">
      <c r="A38" s="17" t="n">
        <v>12</v>
      </c>
      <c r="B38" s="18" t="s">
        <v>91</v>
      </c>
      <c r="C38" s="19" t="s">
        <v>84</v>
      </c>
      <c r="D38" s="20" t="n">
        <v>50</v>
      </c>
      <c r="E38" s="21"/>
      <c r="F38" s="22"/>
      <c r="G38" s="22"/>
      <c r="H38" s="22"/>
      <c r="I38" s="22"/>
      <c r="J38" s="22"/>
      <c r="K38" s="22"/>
      <c r="L38" s="22"/>
      <c r="M38" s="22"/>
    </row>
    <row r="40" customFormat="false" ht="15" hidden="false" customHeight="false" outlineLevel="0" collapsed="false">
      <c r="A40" s="24" t="s">
        <v>92</v>
      </c>
      <c r="B40" s="24"/>
      <c r="C40" s="24"/>
      <c r="D40" s="25" t="n">
        <f aca="false">SUM(D4:D38)</f>
        <v>560</v>
      </c>
      <c r="E40" s="26"/>
      <c r="F40" s="25" t="n">
        <f aca="false">SUMPRODUCT((UPPER(F4:F38)="X")*$D$4:$D$38)</f>
        <v>0</v>
      </c>
      <c r="G40" s="25" t="n">
        <f aca="false">SUMPRODUCT((UPPER(G4:G38)="X")*$D$4:$D$38)</f>
        <v>0</v>
      </c>
      <c r="H40" s="25" t="n">
        <f aca="false">SUMPRODUCT((UPPER(H4:H38)="X")*$D$4:$D$38)</f>
        <v>0</v>
      </c>
      <c r="I40" s="25" t="n">
        <f aca="false">SUMPRODUCT((UPPER(I4:I38)="X")*$D$4:$D$38)</f>
        <v>0</v>
      </c>
      <c r="J40" s="25" t="n">
        <f aca="false">SUMPRODUCT((UPPER(J4:J38)="X")*$D$4:$D$38)</f>
        <v>0</v>
      </c>
      <c r="K40" s="25" t="n">
        <f aca="false">SUMPRODUCT((UPPER(K4:K38)="X")*$D$4:$D$38)</f>
        <v>0</v>
      </c>
      <c r="L40" s="25" t="n">
        <f aca="false">SUMPRODUCT((UPPER(L4:L38)="X")*$D$4:$D$38)</f>
        <v>0</v>
      </c>
      <c r="M40" s="25" t="n">
        <f aca="false">SUMPRODUCT((UPPER(M4:M38)="X")*$D$4:$D$38)</f>
        <v>0</v>
      </c>
    </row>
  </sheetData>
  <mergeCells count="2">
    <mergeCell ref="A1:M1"/>
    <mergeCell ref="A40:C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A227"/>
    <pageSetUpPr fitToPage="false"/>
  </sheetPr>
  <dimension ref="A1:M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5" ySplit="3" topLeftCell="F4" activePane="bottomRight" state="frozen"/>
      <selection pane="topLeft" activeCell="A1" activeCellId="0" sqref="A1"/>
      <selection pane="topRight" activeCell="F1" activeCellId="0" sqref="F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6"/>
    <col collapsed="false" customWidth="true" hidden="false" outlineLevel="0" max="5" min="5" style="0" width="12"/>
    <col collapsed="false" customWidth="true" hidden="false" outlineLevel="0" max="13" min="6" style="0" width="14"/>
  </cols>
  <sheetData>
    <row r="1" customFormat="false" ht="19.7" hidden="false" customHeight="false" outlineLevel="0" collapsed="false">
      <c r="A1" s="12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3" customFormat="false" ht="26.85" hidden="false" customHeight="false" outlineLevel="0" collapsed="false">
      <c r="A3" s="13" t="s">
        <v>94</v>
      </c>
      <c r="B3" s="13" t="s">
        <v>42</v>
      </c>
      <c r="C3" s="13" t="s">
        <v>43</v>
      </c>
      <c r="D3" s="13" t="s">
        <v>44</v>
      </c>
      <c r="E3" s="13" t="s">
        <v>95</v>
      </c>
      <c r="F3" s="13" t="str">
        <f aca="false">IF(Roster!B4&lt;&gt;"",Roster!B4,"Champion 1")</f>
        <v>(Example) Alex Rivera</v>
      </c>
      <c r="G3" s="13" t="str">
        <f aca="false">IF(Roster!B5&lt;&gt;"",Roster!B5,"Champion 2")</f>
        <v>Champion 2</v>
      </c>
      <c r="H3" s="13" t="str">
        <f aca="false">IF(Roster!B6&lt;&gt;"",Roster!B6,"Champion 3")</f>
        <v>Champion 3</v>
      </c>
      <c r="I3" s="13" t="str">
        <f aca="false">IF(Roster!B7&lt;&gt;"",Roster!B7,"Champion 4")</f>
        <v>Champion 4</v>
      </c>
      <c r="J3" s="13" t="str">
        <f aca="false">IF(Roster!B8&lt;&gt;"",Roster!B8,"Champion 5")</f>
        <v>Champion 5</v>
      </c>
      <c r="K3" s="13" t="str">
        <f aca="false">IF(Roster!B9&lt;&gt;"",Roster!B9,"Champion 6")</f>
        <v>Champion 6</v>
      </c>
      <c r="L3" s="13" t="str">
        <f aca="false">IF(Roster!B10&lt;&gt;"",Roster!B10,"Champion 7")</f>
        <v>Champion 7</v>
      </c>
      <c r="M3" s="13" t="str">
        <f aca="false">IF(Roster!B11&lt;&gt;"",Roster!B11,"Champion 8")</f>
        <v>Champion 8</v>
      </c>
    </row>
    <row r="4" customFormat="false" ht="15" hidden="false" customHeight="false" outlineLevel="0" collapsed="false">
      <c r="A4" s="27" t="s">
        <v>96</v>
      </c>
      <c r="B4" s="28" t="s">
        <v>97</v>
      </c>
      <c r="C4" s="29" t="s">
        <v>54</v>
      </c>
      <c r="D4" s="20" t="n">
        <v>10</v>
      </c>
      <c r="E4" s="29" t="s">
        <v>98</v>
      </c>
      <c r="F4" s="22"/>
      <c r="G4" s="22"/>
      <c r="H4" s="22"/>
      <c r="I4" s="22"/>
      <c r="J4" s="22"/>
      <c r="K4" s="22"/>
      <c r="L4" s="22"/>
      <c r="M4" s="22"/>
    </row>
    <row r="5" customFormat="false" ht="15" hidden="false" customHeight="false" outlineLevel="0" collapsed="false">
      <c r="A5" s="27" t="s">
        <v>96</v>
      </c>
      <c r="B5" s="28" t="s">
        <v>99</v>
      </c>
      <c r="C5" s="29" t="s">
        <v>50</v>
      </c>
      <c r="D5" s="20" t="n">
        <v>15</v>
      </c>
      <c r="E5" s="29" t="s">
        <v>98</v>
      </c>
      <c r="F5" s="22"/>
      <c r="G5" s="22"/>
      <c r="H5" s="22"/>
      <c r="I5" s="22"/>
      <c r="J5" s="22"/>
      <c r="K5" s="22"/>
      <c r="L5" s="22"/>
      <c r="M5" s="22"/>
    </row>
    <row r="6" customFormat="false" ht="15" hidden="false" customHeight="false" outlineLevel="0" collapsed="false">
      <c r="A6" s="27" t="s">
        <v>96</v>
      </c>
      <c r="B6" s="28" t="s">
        <v>100</v>
      </c>
      <c r="C6" s="29" t="s">
        <v>59</v>
      </c>
      <c r="D6" s="20" t="n">
        <v>10</v>
      </c>
      <c r="E6" s="29" t="s">
        <v>98</v>
      </c>
      <c r="F6" s="22"/>
      <c r="G6" s="22"/>
      <c r="H6" s="22"/>
      <c r="I6" s="22"/>
      <c r="J6" s="22"/>
      <c r="K6" s="22"/>
      <c r="L6" s="22"/>
      <c r="M6" s="22"/>
    </row>
    <row r="7" customFormat="false" ht="15" hidden="false" customHeight="false" outlineLevel="0" collapsed="false">
      <c r="A7" s="27" t="s">
        <v>96</v>
      </c>
      <c r="B7" s="28" t="s">
        <v>101</v>
      </c>
      <c r="C7" s="29" t="s">
        <v>54</v>
      </c>
      <c r="D7" s="20" t="n">
        <v>15</v>
      </c>
      <c r="E7" s="29" t="s">
        <v>98</v>
      </c>
      <c r="F7" s="22"/>
      <c r="G7" s="22"/>
      <c r="H7" s="22"/>
      <c r="I7" s="22"/>
      <c r="J7" s="22"/>
      <c r="K7" s="22"/>
      <c r="L7" s="22"/>
      <c r="M7" s="22"/>
    </row>
    <row r="8" customFormat="false" ht="15" hidden="false" customHeight="false" outlineLevel="0" collapsed="false">
      <c r="A8" s="27" t="s">
        <v>96</v>
      </c>
      <c r="B8" s="28" t="s">
        <v>102</v>
      </c>
      <c r="C8" s="29" t="s">
        <v>47</v>
      </c>
      <c r="D8" s="20" t="n">
        <v>10</v>
      </c>
      <c r="E8" s="29" t="s">
        <v>98</v>
      </c>
      <c r="F8" s="22"/>
      <c r="G8" s="22"/>
      <c r="H8" s="22"/>
      <c r="I8" s="22"/>
      <c r="J8" s="22"/>
      <c r="K8" s="22"/>
      <c r="L8" s="22"/>
      <c r="M8" s="22"/>
    </row>
    <row r="9" customFormat="false" ht="15" hidden="false" customHeight="false" outlineLevel="0" collapsed="false">
      <c r="A9" s="17" t="s">
        <v>103</v>
      </c>
      <c r="B9" s="18" t="s">
        <v>104</v>
      </c>
      <c r="C9" s="19" t="s">
        <v>73</v>
      </c>
      <c r="D9" s="20" t="n">
        <v>20</v>
      </c>
      <c r="E9" s="19" t="s">
        <v>105</v>
      </c>
      <c r="F9" s="22"/>
      <c r="G9" s="22"/>
      <c r="H9" s="22"/>
      <c r="I9" s="22"/>
      <c r="J9" s="22"/>
      <c r="K9" s="22"/>
      <c r="L9" s="22"/>
      <c r="M9" s="22"/>
    </row>
    <row r="10" customFormat="false" ht="15" hidden="false" customHeight="false" outlineLevel="0" collapsed="false">
      <c r="A10" s="17" t="s">
        <v>103</v>
      </c>
      <c r="B10" s="18" t="s">
        <v>106</v>
      </c>
      <c r="C10" s="19" t="s">
        <v>59</v>
      </c>
      <c r="D10" s="20" t="n">
        <v>15</v>
      </c>
      <c r="E10" s="19" t="s">
        <v>105</v>
      </c>
      <c r="F10" s="22"/>
      <c r="G10" s="22"/>
      <c r="H10" s="22"/>
      <c r="I10" s="22"/>
      <c r="J10" s="22"/>
      <c r="K10" s="22"/>
      <c r="L10" s="22"/>
      <c r="M10" s="22"/>
    </row>
    <row r="11" customFormat="false" ht="15" hidden="false" customHeight="false" outlineLevel="0" collapsed="false">
      <c r="A11" s="17" t="s">
        <v>103</v>
      </c>
      <c r="B11" s="18" t="s">
        <v>107</v>
      </c>
      <c r="C11" s="19" t="s">
        <v>50</v>
      </c>
      <c r="D11" s="20" t="n">
        <v>20</v>
      </c>
      <c r="E11" s="19" t="s">
        <v>105</v>
      </c>
      <c r="F11" s="22"/>
      <c r="G11" s="22"/>
      <c r="H11" s="22"/>
      <c r="I11" s="22"/>
      <c r="J11" s="22"/>
      <c r="K11" s="22"/>
      <c r="L11" s="22"/>
      <c r="M11" s="22"/>
    </row>
    <row r="12" customFormat="false" ht="15" hidden="false" customHeight="false" outlineLevel="0" collapsed="false">
      <c r="A12" s="17" t="s">
        <v>103</v>
      </c>
      <c r="B12" s="18" t="s">
        <v>108</v>
      </c>
      <c r="C12" s="19" t="s">
        <v>54</v>
      </c>
      <c r="D12" s="20" t="n">
        <v>15</v>
      </c>
      <c r="E12" s="19" t="s">
        <v>105</v>
      </c>
      <c r="F12" s="22"/>
      <c r="G12" s="22"/>
      <c r="H12" s="22"/>
      <c r="I12" s="22"/>
      <c r="J12" s="22"/>
      <c r="K12" s="22"/>
      <c r="L12" s="22"/>
      <c r="M12" s="22"/>
    </row>
    <row r="13" customFormat="false" ht="15" hidden="false" customHeight="false" outlineLevel="0" collapsed="false">
      <c r="A13" s="17" t="s">
        <v>103</v>
      </c>
      <c r="B13" s="18" t="s">
        <v>109</v>
      </c>
      <c r="C13" s="19" t="s">
        <v>54</v>
      </c>
      <c r="D13" s="20" t="n">
        <v>15</v>
      </c>
      <c r="E13" s="19" t="s">
        <v>105</v>
      </c>
      <c r="F13" s="22"/>
      <c r="G13" s="22"/>
      <c r="H13" s="22"/>
      <c r="I13" s="22"/>
      <c r="J13" s="22"/>
      <c r="K13" s="22"/>
      <c r="L13" s="22"/>
      <c r="M13" s="22"/>
    </row>
    <row r="14" customFormat="false" ht="15" hidden="false" customHeight="false" outlineLevel="0" collapsed="false">
      <c r="A14" s="17" t="s">
        <v>103</v>
      </c>
      <c r="B14" s="18" t="s">
        <v>110</v>
      </c>
      <c r="C14" s="19" t="s">
        <v>50</v>
      </c>
      <c r="D14" s="20" t="n">
        <v>20</v>
      </c>
      <c r="E14" s="19" t="s">
        <v>105</v>
      </c>
      <c r="F14" s="22"/>
      <c r="G14" s="22"/>
      <c r="H14" s="22"/>
      <c r="I14" s="22"/>
      <c r="J14" s="22"/>
      <c r="K14" s="22"/>
      <c r="L14" s="22"/>
      <c r="M14" s="22"/>
    </row>
    <row r="15" customFormat="false" ht="22.35" hidden="false" customHeight="false" outlineLevel="0" collapsed="false">
      <c r="A15" s="30" t="s">
        <v>111</v>
      </c>
      <c r="B15" s="31" t="s">
        <v>112</v>
      </c>
      <c r="C15" s="32" t="s">
        <v>50</v>
      </c>
      <c r="D15" s="20" t="n">
        <v>25</v>
      </c>
      <c r="E15" s="32" t="s">
        <v>113</v>
      </c>
      <c r="F15" s="22"/>
      <c r="G15" s="22"/>
      <c r="H15" s="22"/>
      <c r="I15" s="22"/>
      <c r="J15" s="22"/>
      <c r="K15" s="22"/>
      <c r="L15" s="22"/>
      <c r="M15" s="22"/>
    </row>
    <row r="16" customFormat="false" ht="22.35" hidden="false" customHeight="false" outlineLevel="0" collapsed="false">
      <c r="A16" s="30" t="s">
        <v>111</v>
      </c>
      <c r="B16" s="31" t="s">
        <v>114</v>
      </c>
      <c r="C16" s="32" t="s">
        <v>73</v>
      </c>
      <c r="D16" s="20" t="n">
        <v>20</v>
      </c>
      <c r="E16" s="32" t="s">
        <v>113</v>
      </c>
      <c r="F16" s="22"/>
      <c r="G16" s="22"/>
      <c r="H16" s="22"/>
      <c r="I16" s="22"/>
      <c r="J16" s="22"/>
      <c r="K16" s="22"/>
      <c r="L16" s="22"/>
      <c r="M16" s="22"/>
    </row>
    <row r="17" customFormat="false" ht="22.35" hidden="false" customHeight="false" outlineLevel="0" collapsed="false">
      <c r="A17" s="30" t="s">
        <v>111</v>
      </c>
      <c r="B17" s="31" t="s">
        <v>115</v>
      </c>
      <c r="C17" s="32" t="s">
        <v>84</v>
      </c>
      <c r="D17" s="20" t="n">
        <v>25</v>
      </c>
      <c r="E17" s="32" t="s">
        <v>113</v>
      </c>
      <c r="F17" s="22"/>
      <c r="G17" s="22"/>
      <c r="H17" s="22"/>
      <c r="I17" s="22"/>
      <c r="J17" s="22"/>
      <c r="K17" s="22"/>
      <c r="L17" s="22"/>
      <c r="M17" s="22"/>
    </row>
    <row r="18" customFormat="false" ht="22.35" hidden="false" customHeight="false" outlineLevel="0" collapsed="false">
      <c r="A18" s="30" t="s">
        <v>111</v>
      </c>
      <c r="B18" s="31" t="s">
        <v>116</v>
      </c>
      <c r="C18" s="32" t="s">
        <v>65</v>
      </c>
      <c r="D18" s="20" t="n">
        <v>20</v>
      </c>
      <c r="E18" s="32" t="s">
        <v>113</v>
      </c>
      <c r="F18" s="22"/>
      <c r="G18" s="22"/>
      <c r="H18" s="22"/>
      <c r="I18" s="22"/>
      <c r="J18" s="22"/>
      <c r="K18" s="22"/>
      <c r="L18" s="22"/>
      <c r="M18" s="22"/>
    </row>
    <row r="19" customFormat="false" ht="22.35" hidden="false" customHeight="false" outlineLevel="0" collapsed="false">
      <c r="A19" s="30" t="s">
        <v>111</v>
      </c>
      <c r="B19" s="31" t="s">
        <v>117</v>
      </c>
      <c r="C19" s="32" t="s">
        <v>68</v>
      </c>
      <c r="D19" s="20" t="n">
        <v>25</v>
      </c>
      <c r="E19" s="32" t="s">
        <v>113</v>
      </c>
      <c r="F19" s="22"/>
      <c r="G19" s="22"/>
      <c r="H19" s="22"/>
      <c r="I19" s="22"/>
      <c r="J19" s="22"/>
      <c r="K19" s="22"/>
      <c r="L19" s="22"/>
      <c r="M19" s="22"/>
    </row>
    <row r="20" customFormat="false" ht="22.35" hidden="false" customHeight="false" outlineLevel="0" collapsed="false">
      <c r="A20" s="30" t="s">
        <v>111</v>
      </c>
      <c r="B20" s="31" t="s">
        <v>118</v>
      </c>
      <c r="C20" s="32" t="s">
        <v>50</v>
      </c>
      <c r="D20" s="20" t="n">
        <v>20</v>
      </c>
      <c r="E20" s="32" t="s">
        <v>113</v>
      </c>
      <c r="F20" s="22"/>
      <c r="G20" s="22"/>
      <c r="H20" s="22"/>
      <c r="I20" s="22"/>
      <c r="J20" s="22"/>
      <c r="K20" s="22"/>
      <c r="L20" s="22"/>
      <c r="M20" s="22"/>
    </row>
    <row r="21" customFormat="false" ht="22.35" hidden="false" customHeight="false" outlineLevel="0" collapsed="false">
      <c r="A21" s="33" t="s">
        <v>119</v>
      </c>
      <c r="B21" s="34" t="s">
        <v>120</v>
      </c>
      <c r="C21" s="35" t="s">
        <v>65</v>
      </c>
      <c r="D21" s="20" t="n">
        <v>30</v>
      </c>
      <c r="E21" s="35" t="s">
        <v>121</v>
      </c>
      <c r="F21" s="22"/>
      <c r="G21" s="22"/>
      <c r="H21" s="22"/>
      <c r="I21" s="22"/>
      <c r="J21" s="22"/>
      <c r="K21" s="22"/>
      <c r="L21" s="22"/>
      <c r="M21" s="22"/>
    </row>
    <row r="22" customFormat="false" ht="22.35" hidden="false" customHeight="false" outlineLevel="0" collapsed="false">
      <c r="A22" s="33" t="s">
        <v>119</v>
      </c>
      <c r="B22" s="34" t="s">
        <v>122</v>
      </c>
      <c r="C22" s="35" t="s">
        <v>84</v>
      </c>
      <c r="D22" s="20" t="n">
        <v>30</v>
      </c>
      <c r="E22" s="35" t="s">
        <v>121</v>
      </c>
      <c r="F22" s="22"/>
      <c r="G22" s="22"/>
      <c r="H22" s="22"/>
      <c r="I22" s="22"/>
      <c r="J22" s="22"/>
      <c r="K22" s="22"/>
      <c r="L22" s="22"/>
      <c r="M22" s="22"/>
    </row>
    <row r="23" customFormat="false" ht="22.35" hidden="false" customHeight="false" outlineLevel="0" collapsed="false">
      <c r="A23" s="33" t="s">
        <v>119</v>
      </c>
      <c r="B23" s="34" t="s">
        <v>123</v>
      </c>
      <c r="C23" s="35" t="s">
        <v>73</v>
      </c>
      <c r="D23" s="20" t="n">
        <v>25</v>
      </c>
      <c r="E23" s="35" t="s">
        <v>121</v>
      </c>
      <c r="F23" s="22"/>
      <c r="G23" s="22"/>
      <c r="H23" s="22"/>
      <c r="I23" s="22"/>
      <c r="J23" s="22"/>
      <c r="K23" s="22"/>
      <c r="L23" s="22"/>
      <c r="M23" s="22"/>
    </row>
    <row r="24" customFormat="false" ht="22.35" hidden="false" customHeight="false" outlineLevel="0" collapsed="false">
      <c r="A24" s="33" t="s">
        <v>119</v>
      </c>
      <c r="B24" s="34" t="s">
        <v>124</v>
      </c>
      <c r="C24" s="35" t="s">
        <v>73</v>
      </c>
      <c r="D24" s="20" t="n">
        <v>25</v>
      </c>
      <c r="E24" s="35" t="s">
        <v>121</v>
      </c>
      <c r="F24" s="22"/>
      <c r="G24" s="22"/>
      <c r="H24" s="22"/>
      <c r="I24" s="22"/>
      <c r="J24" s="22"/>
      <c r="K24" s="22"/>
      <c r="L24" s="22"/>
      <c r="M24" s="22"/>
    </row>
    <row r="25" customFormat="false" ht="22.35" hidden="false" customHeight="false" outlineLevel="0" collapsed="false">
      <c r="A25" s="33" t="s">
        <v>119</v>
      </c>
      <c r="B25" s="34" t="s">
        <v>125</v>
      </c>
      <c r="C25" s="35" t="s">
        <v>65</v>
      </c>
      <c r="D25" s="20" t="n">
        <v>30</v>
      </c>
      <c r="E25" s="35" t="s">
        <v>121</v>
      </c>
      <c r="F25" s="22"/>
      <c r="G25" s="22"/>
      <c r="H25" s="22"/>
      <c r="I25" s="22"/>
      <c r="J25" s="22"/>
      <c r="K25" s="22"/>
      <c r="L25" s="22"/>
      <c r="M25" s="22"/>
    </row>
    <row r="27" customFormat="false" ht="23.85" hidden="false" customHeight="false" outlineLevel="0" collapsed="false">
      <c r="A27" s="36" t="s">
        <v>126</v>
      </c>
      <c r="B27" s="37" t="s">
        <v>127</v>
      </c>
      <c r="C27" s="38" t="s">
        <v>84</v>
      </c>
      <c r="D27" s="25" t="n">
        <v>75</v>
      </c>
      <c r="E27" s="39" t="s">
        <v>128</v>
      </c>
      <c r="F27" s="22"/>
      <c r="G27" s="22"/>
      <c r="H27" s="22"/>
      <c r="I27" s="22"/>
      <c r="J27" s="22"/>
      <c r="K27" s="22"/>
      <c r="L27" s="22"/>
      <c r="M27" s="22"/>
    </row>
    <row r="29" customFormat="false" ht="15" hidden="false" customHeight="false" outlineLevel="0" collapsed="false">
      <c r="A29" s="24" t="s">
        <v>92</v>
      </c>
      <c r="B29" s="24"/>
      <c r="C29" s="24"/>
      <c r="D29" s="25" t="n">
        <f aca="false">SUM(D4:D27)</f>
        <v>515</v>
      </c>
      <c r="E29" s="26"/>
      <c r="F29" s="25" t="n">
        <f aca="false">SUMPRODUCT((UPPER(F4:F27)="X")*$D$4:$D$27)</f>
        <v>0</v>
      </c>
      <c r="G29" s="25" t="n">
        <f aca="false">SUMPRODUCT((UPPER(G4:G27)="X")*$D$4:$D$27)</f>
        <v>0</v>
      </c>
      <c r="H29" s="25" t="n">
        <f aca="false">SUMPRODUCT((UPPER(H4:H27)="X")*$D$4:$D$27)</f>
        <v>0</v>
      </c>
      <c r="I29" s="25" t="n">
        <f aca="false">SUMPRODUCT((UPPER(I4:I27)="X")*$D$4:$D$27)</f>
        <v>0</v>
      </c>
      <c r="J29" s="25" t="n">
        <f aca="false">SUMPRODUCT((UPPER(J4:J27)="X")*$D$4:$D$27)</f>
        <v>0</v>
      </c>
      <c r="K29" s="25" t="n">
        <f aca="false">SUMPRODUCT((UPPER(K4:K27)="X")*$D$4:$D$27)</f>
        <v>0</v>
      </c>
      <c r="L29" s="25" t="n">
        <f aca="false">SUMPRODUCT((UPPER(L4:L27)="X")*$D$4:$D$27)</f>
        <v>0</v>
      </c>
      <c r="M29" s="25" t="n">
        <f aca="false">SUMPRODUCT((UPPER(M4:M27)="X")*$D$4:$D$27)</f>
        <v>0</v>
      </c>
    </row>
  </sheetData>
  <mergeCells count="2">
    <mergeCell ref="A1:M1"/>
    <mergeCell ref="A29:C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9A227"/>
    <pageSetUpPr fitToPage="false"/>
  </sheetPr>
  <dimension ref="A1:H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5"/>
    <col collapsed="false" customWidth="true" hidden="false" outlineLevel="0" max="6" min="3" style="0" width="14"/>
    <col collapsed="false" customWidth="true" hidden="false" outlineLevel="0" max="7" min="7" style="0" width="30"/>
    <col collapsed="false" customWidth="true" hidden="false" outlineLevel="0" max="8" min="8" style="0" width="22"/>
  </cols>
  <sheetData>
    <row r="1" customFormat="false" ht="19.7" hidden="false" customHeight="false" outlineLevel="0" collapsed="false">
      <c r="A1" s="12" t="s">
        <v>129</v>
      </c>
      <c r="B1" s="12"/>
      <c r="C1" s="12"/>
      <c r="D1" s="12"/>
      <c r="E1" s="12"/>
      <c r="F1" s="12"/>
      <c r="G1" s="12"/>
    </row>
    <row r="3" customFormat="false" ht="26.85" hidden="false" customHeight="false" outlineLevel="0" collapsed="false">
      <c r="A3" s="13" t="s">
        <v>130</v>
      </c>
      <c r="B3" s="13" t="s">
        <v>131</v>
      </c>
      <c r="C3" s="13" t="s">
        <v>132</v>
      </c>
      <c r="D3" s="13" t="s">
        <v>133</v>
      </c>
      <c r="E3" s="13" t="s">
        <v>134</v>
      </c>
      <c r="F3" s="13" t="s">
        <v>135</v>
      </c>
      <c r="G3" s="13" t="s">
        <v>136</v>
      </c>
      <c r="H3" s="13" t="s">
        <v>137</v>
      </c>
    </row>
    <row r="4" customFormat="false" ht="17.35" hidden="false" customHeight="false" outlineLevel="0" collapsed="false">
      <c r="A4" s="40" t="str">
        <f aca="false">IF(E4=0,"",RANK(E4,$E$4:$E$11))</f>
        <v/>
      </c>
      <c r="B4" s="41" t="str">
        <f aca="false">IF(Roster!B4&lt;&gt;"",Roster!B4,"")</f>
        <v>(Example) Alex Rivera</v>
      </c>
      <c r="C4" s="42" t="n">
        <f aca="false">'Weekly Quests'!F40</f>
        <v>0</v>
      </c>
      <c r="D4" s="42" t="n">
        <f aca="false">'Bonus &amp; Special'!F29</f>
        <v>0</v>
      </c>
      <c r="E4" s="40" t="n">
        <f aca="false">C4+D4</f>
        <v>0</v>
      </c>
      <c r="F4" s="43" t="str">
        <f aca="false">IF(E4=0,"",MIN(E4/500,1))</f>
        <v/>
      </c>
      <c r="G4" s="44" t="str">
        <f aca="false">IF(E4=0,"",REPT("█",ROUND(MIN(E4/500,1)*20,0))&amp;REPT("░",20-ROUND(MIN(E4/500,1)*20,0)))</f>
        <v/>
      </c>
      <c r="H4" s="45" t="str">
        <f aca="false">IF(E4&gt;=500,"⚔️ Security Champion",IF(E4&gt;=400,"Wardkeeper",IF(E4&gt;=300,"Guild Guardian",IF(E4&gt;=200,"Shield Bearer",IF(E4&gt;=100,"Cyber Squire",IF(E4&gt;0,"Apprentice Defender",""))))))</f>
        <v/>
      </c>
    </row>
    <row r="5" customFormat="false" ht="17.35" hidden="false" customHeight="false" outlineLevel="0" collapsed="false">
      <c r="A5" s="40" t="str">
        <f aca="false">IF(E5=0,"",RANK(E5,$E$4:$E$11))</f>
        <v/>
      </c>
      <c r="B5" s="41" t="str">
        <f aca="false">IF(Roster!B5&lt;&gt;"",Roster!B5,"")</f>
        <v/>
      </c>
      <c r="C5" s="42" t="n">
        <f aca="false">'Weekly Quests'!G40</f>
        <v>0</v>
      </c>
      <c r="D5" s="42" t="n">
        <f aca="false">'Bonus &amp; Special'!G29</f>
        <v>0</v>
      </c>
      <c r="E5" s="40" t="n">
        <f aca="false">C5+D5</f>
        <v>0</v>
      </c>
      <c r="F5" s="43" t="str">
        <f aca="false">IF(E5=0,"",MIN(E5/500,1))</f>
        <v/>
      </c>
      <c r="G5" s="44" t="str">
        <f aca="false">IF(E5=0,"",REPT("█",ROUND(MIN(E5/500,1)*20,0))&amp;REPT("░",20-ROUND(MIN(E5/500,1)*20,0)))</f>
        <v/>
      </c>
      <c r="H5" s="45" t="str">
        <f aca="false">IF(E5&gt;=500,"⚔️ Security Champion",IF(E5&gt;=400,"Wardkeeper",IF(E5&gt;=300,"Guild Guardian",IF(E5&gt;=200,"Shield Bearer",IF(E5&gt;=100,"Cyber Squire",IF(E5&gt;0,"Apprentice Defender",""))))))</f>
        <v/>
      </c>
    </row>
    <row r="6" customFormat="false" ht="17.35" hidden="false" customHeight="false" outlineLevel="0" collapsed="false">
      <c r="A6" s="40" t="str">
        <f aca="false">IF(E6=0,"",RANK(E6,$E$4:$E$11))</f>
        <v/>
      </c>
      <c r="B6" s="41" t="str">
        <f aca="false">IF(Roster!B6&lt;&gt;"",Roster!B6,"")</f>
        <v/>
      </c>
      <c r="C6" s="42" t="n">
        <f aca="false">'Weekly Quests'!H40</f>
        <v>0</v>
      </c>
      <c r="D6" s="42" t="n">
        <f aca="false">'Bonus &amp; Special'!H29</f>
        <v>0</v>
      </c>
      <c r="E6" s="40" t="n">
        <f aca="false">C6+D6</f>
        <v>0</v>
      </c>
      <c r="F6" s="43" t="str">
        <f aca="false">IF(E6=0,"",MIN(E6/500,1))</f>
        <v/>
      </c>
      <c r="G6" s="44" t="str">
        <f aca="false">IF(E6=0,"",REPT("█",ROUND(MIN(E6/500,1)*20,0))&amp;REPT("░",20-ROUND(MIN(E6/500,1)*20,0)))</f>
        <v/>
      </c>
      <c r="H6" s="45" t="str">
        <f aca="false">IF(E6&gt;=500,"⚔️ Security Champion",IF(E6&gt;=400,"Wardkeeper",IF(E6&gt;=300,"Guild Guardian",IF(E6&gt;=200,"Shield Bearer",IF(E6&gt;=100,"Cyber Squire",IF(E6&gt;0,"Apprentice Defender",""))))))</f>
        <v/>
      </c>
    </row>
    <row r="7" customFormat="false" ht="17.35" hidden="false" customHeight="false" outlineLevel="0" collapsed="false">
      <c r="A7" s="40" t="str">
        <f aca="false">IF(E7=0,"",RANK(E7,$E$4:$E$11))</f>
        <v/>
      </c>
      <c r="B7" s="41" t="str">
        <f aca="false">IF(Roster!B7&lt;&gt;"",Roster!B7,"")</f>
        <v/>
      </c>
      <c r="C7" s="42" t="n">
        <f aca="false">'Weekly Quests'!I40</f>
        <v>0</v>
      </c>
      <c r="D7" s="42" t="n">
        <f aca="false">'Bonus &amp; Special'!I29</f>
        <v>0</v>
      </c>
      <c r="E7" s="40" t="n">
        <f aca="false">C7+D7</f>
        <v>0</v>
      </c>
      <c r="F7" s="43" t="str">
        <f aca="false">IF(E7=0,"",MIN(E7/500,1))</f>
        <v/>
      </c>
      <c r="G7" s="44" t="str">
        <f aca="false">IF(E7=0,"",REPT("█",ROUND(MIN(E7/500,1)*20,0))&amp;REPT("░",20-ROUND(MIN(E7/500,1)*20,0)))</f>
        <v/>
      </c>
      <c r="H7" s="45" t="str">
        <f aca="false">IF(E7&gt;=500,"⚔️ Security Champion",IF(E7&gt;=400,"Wardkeeper",IF(E7&gt;=300,"Guild Guardian",IF(E7&gt;=200,"Shield Bearer",IF(E7&gt;=100,"Cyber Squire",IF(E7&gt;0,"Apprentice Defender",""))))))</f>
        <v/>
      </c>
    </row>
    <row r="8" customFormat="false" ht="17.35" hidden="false" customHeight="false" outlineLevel="0" collapsed="false">
      <c r="A8" s="40" t="str">
        <f aca="false">IF(E8=0,"",RANK(E8,$E$4:$E$11))</f>
        <v/>
      </c>
      <c r="B8" s="41" t="str">
        <f aca="false">IF(Roster!B8&lt;&gt;"",Roster!B8,"")</f>
        <v/>
      </c>
      <c r="C8" s="42" t="n">
        <f aca="false">'Weekly Quests'!J40</f>
        <v>0</v>
      </c>
      <c r="D8" s="42" t="n">
        <f aca="false">'Bonus &amp; Special'!J29</f>
        <v>0</v>
      </c>
      <c r="E8" s="40" t="n">
        <f aca="false">C8+D8</f>
        <v>0</v>
      </c>
      <c r="F8" s="43" t="str">
        <f aca="false">IF(E8=0,"",MIN(E8/500,1))</f>
        <v/>
      </c>
      <c r="G8" s="44" t="str">
        <f aca="false">IF(E8=0,"",REPT("█",ROUND(MIN(E8/500,1)*20,0))&amp;REPT("░",20-ROUND(MIN(E8/500,1)*20,0)))</f>
        <v/>
      </c>
      <c r="H8" s="45" t="str">
        <f aca="false">IF(E8&gt;=500,"⚔️ Security Champion",IF(E8&gt;=400,"Wardkeeper",IF(E8&gt;=300,"Guild Guardian",IF(E8&gt;=200,"Shield Bearer",IF(E8&gt;=100,"Cyber Squire",IF(E8&gt;0,"Apprentice Defender",""))))))</f>
        <v/>
      </c>
    </row>
    <row r="9" customFormat="false" ht="17.35" hidden="false" customHeight="false" outlineLevel="0" collapsed="false">
      <c r="A9" s="40" t="str">
        <f aca="false">IF(E9=0,"",RANK(E9,$E$4:$E$11))</f>
        <v/>
      </c>
      <c r="B9" s="41" t="str">
        <f aca="false">IF(Roster!B9&lt;&gt;"",Roster!B9,"")</f>
        <v/>
      </c>
      <c r="C9" s="42" t="n">
        <f aca="false">'Weekly Quests'!K40</f>
        <v>0</v>
      </c>
      <c r="D9" s="42" t="n">
        <f aca="false">'Bonus &amp; Special'!K29</f>
        <v>0</v>
      </c>
      <c r="E9" s="40" t="n">
        <f aca="false">C9+D9</f>
        <v>0</v>
      </c>
      <c r="F9" s="43" t="str">
        <f aca="false">IF(E9=0,"",MIN(E9/500,1))</f>
        <v/>
      </c>
      <c r="G9" s="44" t="str">
        <f aca="false">IF(E9=0,"",REPT("█",ROUND(MIN(E9/500,1)*20,0))&amp;REPT("░",20-ROUND(MIN(E9/500,1)*20,0)))</f>
        <v/>
      </c>
      <c r="H9" s="45" t="str">
        <f aca="false">IF(E9&gt;=500,"⚔️ Security Champion",IF(E9&gt;=400,"Wardkeeper",IF(E9&gt;=300,"Guild Guardian",IF(E9&gt;=200,"Shield Bearer",IF(E9&gt;=100,"Cyber Squire",IF(E9&gt;0,"Apprentice Defender",""))))))</f>
        <v/>
      </c>
    </row>
    <row r="10" customFormat="false" ht="17.35" hidden="false" customHeight="false" outlineLevel="0" collapsed="false">
      <c r="A10" s="40" t="str">
        <f aca="false">IF(E10=0,"",RANK(E10,$E$4:$E$11))</f>
        <v/>
      </c>
      <c r="B10" s="41" t="str">
        <f aca="false">IF(Roster!B10&lt;&gt;"",Roster!B10,"")</f>
        <v/>
      </c>
      <c r="C10" s="42" t="n">
        <f aca="false">'Weekly Quests'!L40</f>
        <v>0</v>
      </c>
      <c r="D10" s="42" t="n">
        <f aca="false">'Bonus &amp; Special'!L29</f>
        <v>0</v>
      </c>
      <c r="E10" s="40" t="n">
        <f aca="false">C10+D10</f>
        <v>0</v>
      </c>
      <c r="F10" s="43" t="str">
        <f aca="false">IF(E10=0,"",MIN(E10/500,1))</f>
        <v/>
      </c>
      <c r="G10" s="44" t="str">
        <f aca="false">IF(E10=0,"",REPT("█",ROUND(MIN(E10/500,1)*20,0))&amp;REPT("░",20-ROUND(MIN(E10/500,1)*20,0)))</f>
        <v/>
      </c>
      <c r="H10" s="45" t="str">
        <f aca="false">IF(E10&gt;=500,"⚔️ Security Champion",IF(E10&gt;=400,"Wardkeeper",IF(E10&gt;=300,"Guild Guardian",IF(E10&gt;=200,"Shield Bearer",IF(E10&gt;=100,"Cyber Squire",IF(E10&gt;0,"Apprentice Defender",""))))))</f>
        <v/>
      </c>
    </row>
    <row r="11" customFormat="false" ht="17.35" hidden="false" customHeight="false" outlineLevel="0" collapsed="false">
      <c r="A11" s="40" t="str">
        <f aca="false">IF(E11=0,"",RANK(E11,$E$4:$E$11))</f>
        <v/>
      </c>
      <c r="B11" s="41" t="str">
        <f aca="false">IF(Roster!B11&lt;&gt;"",Roster!B11,"")</f>
        <v/>
      </c>
      <c r="C11" s="42" t="n">
        <f aca="false">'Weekly Quests'!M40</f>
        <v>0</v>
      </c>
      <c r="D11" s="42" t="n">
        <f aca="false">'Bonus &amp; Special'!M29</f>
        <v>0</v>
      </c>
      <c r="E11" s="40" t="n">
        <f aca="false">C11+D11</f>
        <v>0</v>
      </c>
      <c r="F11" s="43" t="str">
        <f aca="false">IF(E11=0,"",MIN(E11/500,1))</f>
        <v/>
      </c>
      <c r="G11" s="44" t="str">
        <f aca="false">IF(E11=0,"",REPT("█",ROUND(MIN(E11/500,1)*20,0))&amp;REPT("░",20-ROUND(MIN(E11/500,1)*20,0)))</f>
        <v/>
      </c>
      <c r="H11" s="45" t="str">
        <f aca="false">IF(E11&gt;=500,"⚔️ Security Champion",IF(E11&gt;=400,"Wardkeeper",IF(E11&gt;=300,"Guild Guardian",IF(E11&gt;=200,"Shield Bearer",IF(E11&gt;=100,"Cyber Squire",IF(E11&gt;0,"Apprentice Defender",""))))))</f>
        <v/>
      </c>
    </row>
    <row r="14" customFormat="false" ht="15" hidden="false" customHeight="false" outlineLevel="0" collapsed="false">
      <c r="A14" s="46" t="s">
        <v>138</v>
      </c>
      <c r="B14" s="46"/>
      <c r="C14" s="46"/>
      <c r="D14" s="46"/>
      <c r="E14" s="46"/>
      <c r="F14" s="46"/>
      <c r="G14" s="46"/>
      <c r="H14" s="46"/>
    </row>
    <row r="16" customFormat="false" ht="15" hidden="false" customHeight="false" outlineLevel="0" collapsed="false">
      <c r="A16" s="47" t="s">
        <v>139</v>
      </c>
      <c r="B16" s="47"/>
      <c r="C16" s="47"/>
      <c r="D16" s="47"/>
      <c r="E16" s="47"/>
      <c r="F16" s="47"/>
      <c r="G16" s="47"/>
      <c r="H16" s="47"/>
    </row>
    <row r="17" customFormat="false" ht="39.55" hidden="false" customHeight="false" outlineLevel="0" collapsed="false">
      <c r="A17" s="13" t="s">
        <v>140</v>
      </c>
      <c r="B17" s="13" t="s">
        <v>137</v>
      </c>
      <c r="C17" s="13" t="s">
        <v>141</v>
      </c>
    </row>
    <row r="18" customFormat="false" ht="35.05" hidden="false" customHeight="false" outlineLevel="0" collapsed="false">
      <c r="A18" s="20" t="s">
        <v>142</v>
      </c>
      <c r="B18" s="48" t="s">
        <v>143</v>
      </c>
      <c r="C18" s="49" t="s">
        <v>144</v>
      </c>
      <c r="D18" s="49"/>
      <c r="E18" s="49"/>
      <c r="F18" s="49"/>
      <c r="G18" s="49"/>
    </row>
    <row r="19" customFormat="false" ht="46.25" hidden="false" customHeight="false" outlineLevel="0" collapsed="false">
      <c r="A19" s="20" t="s">
        <v>145</v>
      </c>
      <c r="B19" s="48" t="s">
        <v>146</v>
      </c>
      <c r="C19" s="49" t="s">
        <v>147</v>
      </c>
      <c r="D19" s="49"/>
      <c r="E19" s="49"/>
      <c r="F19" s="49"/>
      <c r="G19" s="49"/>
    </row>
    <row r="20" customFormat="false" ht="46.25" hidden="false" customHeight="false" outlineLevel="0" collapsed="false">
      <c r="A20" s="20" t="s">
        <v>148</v>
      </c>
      <c r="B20" s="48" t="s">
        <v>149</v>
      </c>
      <c r="C20" s="49" t="s">
        <v>150</v>
      </c>
      <c r="D20" s="49"/>
      <c r="E20" s="49"/>
      <c r="F20" s="49"/>
      <c r="G20" s="49"/>
    </row>
    <row r="21" customFormat="false" ht="57.45" hidden="false" customHeight="false" outlineLevel="0" collapsed="false">
      <c r="A21" s="20" t="s">
        <v>151</v>
      </c>
      <c r="B21" s="48" t="s">
        <v>152</v>
      </c>
      <c r="C21" s="49" t="s">
        <v>153</v>
      </c>
      <c r="D21" s="49"/>
      <c r="E21" s="49"/>
      <c r="F21" s="49"/>
      <c r="G21" s="49"/>
    </row>
    <row r="22" customFormat="false" ht="46.25" hidden="false" customHeight="false" outlineLevel="0" collapsed="false">
      <c r="A22" s="20" t="s">
        <v>154</v>
      </c>
      <c r="B22" s="48" t="s">
        <v>155</v>
      </c>
      <c r="C22" s="49" t="s">
        <v>156</v>
      </c>
      <c r="D22" s="49"/>
      <c r="E22" s="49"/>
      <c r="F22" s="49"/>
      <c r="G22" s="49"/>
    </row>
    <row r="23" customFormat="false" ht="35.05" hidden="false" customHeight="false" outlineLevel="0" collapsed="false">
      <c r="A23" s="20" t="s">
        <v>157</v>
      </c>
      <c r="B23" s="48" t="s">
        <v>158</v>
      </c>
      <c r="C23" s="49" t="s">
        <v>159</v>
      </c>
      <c r="D23" s="49"/>
      <c r="E23" s="49"/>
      <c r="F23" s="49"/>
      <c r="G23" s="49"/>
    </row>
  </sheetData>
  <mergeCells count="3">
    <mergeCell ref="A1:G1"/>
    <mergeCell ref="A14:H14"/>
    <mergeCell ref="A16:H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2026-07-14T17:00:12Z</dcterms:created>
  <dc:creator>openpyxl</dc:creator>
  <dc:description/>
  <dc:language>en-US</dc:language>
  <cp:lastModifiedBy/>
  <dcterms:modified xsi:type="dcterms:W3CDTF">2026-07-14T17:00:12Z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